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8\SC\"/>
    </mc:Choice>
  </mc:AlternateContent>
  <xr:revisionPtr revIDLastSave="0" documentId="13_ncr:1_{114DCABA-66CF-48E6-A8D5-35C3A3C577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43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42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42" l="1"/>
  <c r="U51" i="42"/>
  <c r="T51" i="42"/>
  <c r="T52" i="42" s="1"/>
  <c r="U52" i="42" s="1"/>
  <c r="S51" i="42"/>
  <c r="R51" i="42"/>
  <c r="R52" i="42" s="1"/>
  <c r="J51" i="42"/>
  <c r="F51" i="42"/>
  <c r="F52" i="42" s="1"/>
  <c r="G52" i="42" s="1"/>
  <c r="D51" i="42"/>
  <c r="K51" i="42" s="1"/>
  <c r="M27" i="42"/>
  <c r="O27" i="42" s="1"/>
  <c r="K27" i="42"/>
  <c r="L27" i="42" s="1"/>
  <c r="I27" i="42"/>
  <c r="J27" i="42" s="1"/>
  <c r="H27" i="42"/>
  <c r="G27" i="42"/>
  <c r="F27" i="42"/>
  <c r="E27" i="42"/>
  <c r="D27" i="42"/>
  <c r="M26" i="42"/>
  <c r="N26" i="42" s="1"/>
  <c r="L26" i="42"/>
  <c r="K26" i="42"/>
  <c r="O26" i="42" s="1"/>
  <c r="I26" i="42"/>
  <c r="F26" i="42"/>
  <c r="G26" i="42" s="1"/>
  <c r="D26" i="42"/>
  <c r="E26" i="42" s="1"/>
  <c r="V52" i="42" l="1"/>
  <c r="S52" i="42"/>
  <c r="E51" i="42"/>
  <c r="G51" i="42"/>
  <c r="V51" i="42"/>
  <c r="H26" i="42"/>
  <c r="H51" i="42"/>
  <c r="D52" i="42"/>
  <c r="J26" i="42"/>
  <c r="N27" i="42"/>
  <c r="E52" i="42" l="1"/>
  <c r="K52" i="42"/>
  <c r="H52" i="42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<sst xmlns="http://schemas.openxmlformats.org/spreadsheetml/2006/main" count="602" uniqueCount="114">
  <si>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</si>
  <si>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</si>
  <si>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</si>
  <si>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</si>
  <si>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</si>
  <si>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</si>
  <si>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</si>
  <si>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</si>
  <si>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</si>
  <si>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</si>
  <si>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</si>
  <si>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</si>
  <si>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</si>
  <si>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</si>
  <si>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</si>
  <si>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</si>
  <si>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</si>
  <si>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</si>
  <si>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</si>
  <si>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</si>
  <si>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</si>
  <si>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</si>
  <si>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</si>
  <si>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</si>
  <si>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</si>
  <si>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</si>
  <si>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</si>
  <si>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</si>
  <si>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</si>
  <si>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</si>
  <si>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</si>
  <si>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</si>
  <si>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</si>
  <si>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</si>
  <si>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</si>
  <si>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</si>
  <si>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</si>
  <si>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</si>
  <si>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</si>
  <si>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</si>
  <si>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</si>
  <si>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</si>
  <si>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</si>
  <si>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</si>
  <si>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</si>
  <si>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</si>
  <si>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</si>
  <si>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</si>
  <si>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</si>
  <si>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</si>
  <si>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</si>
  <si>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</si>
  <si>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</si>
  <si>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</si>
  <si>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</si>
  <si>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</si>
  <si>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</si>
  <si>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</si>
  <si>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</si>
  <si>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</si>
  <si>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</si>
  <si>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</si>
  <si>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</si>
  <si>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</si>
  <si>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</si>
  <si>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</si>
  <si>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</si>
  <si>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</si>
  <si>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</si>
  <si>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</si>
  <si>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</si>
  <si>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</si>
  <si>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</si>
  <si>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Fiat Doblo</t>
  </si>
  <si>
    <t>AUTOSAN</t>
  </si>
  <si>
    <t>FRANKIA</t>
  </si>
  <si>
    <t>SKODA</t>
  </si>
  <si>
    <t>SSANGYONG</t>
  </si>
  <si>
    <t>Rejestracje nowych samochodów dostawczych do 3,5T, ranking modeli - 2023 narastająco</t>
  </si>
  <si>
    <t>Registrations of new LCV up to 3.5T, Top Models - 2023 YTD</t>
  </si>
  <si>
    <t>First Registrations of NEW Light Commercial Vehicles up to 3.5T, Market Share %</t>
  </si>
  <si>
    <t>Opel Movano</t>
  </si>
  <si>
    <t>First Registrations of NEW Commercial Vehicles, GVW&gt;3.5T, Market Share %</t>
  </si>
  <si>
    <t>First Registrations of NEW Buses, GVW&gt;3.5T, Market Share %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</si>
  <si>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</si>
  <si>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Lipiec</t>
  </si>
  <si>
    <t>July</t>
  </si>
  <si>
    <t>Rejestracje nowych samochodów dostawczych do 3,5T, ranking modeli - Lipiec 2023</t>
  </si>
  <si>
    <t>Registrations of new LCV up to 3.5T, Top Models - July 2023</t>
  </si>
  <si>
    <t>Toyota Hilux</t>
  </si>
  <si>
    <t>Sierpień</t>
  </si>
  <si>
    <t>August</t>
  </si>
  <si>
    <t>Sie/Lip
Zmiana %</t>
  </si>
  <si>
    <t>Aug/Jul Ch %</t>
  </si>
  <si>
    <t>Rok narastająco Styczeń - Sierpień</t>
  </si>
  <si>
    <t>YTD January - August</t>
  </si>
  <si>
    <t>Rok narastająco Styczeń -Sierpień</t>
  </si>
  <si>
    <t>Sie/Lip
Zmiana poz</t>
  </si>
  <si>
    <t>Aug/Jul Ch position</t>
  </si>
  <si>
    <t>Renault Express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</si>
  <si>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</si>
  <si>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</si>
  <si>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</si>
  <si>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</si>
  <si>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</si>
  <si>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</si>
  <si>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</si>
  <si>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</si>
  <si>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</si>
  <si>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</si>
  <si>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2023
Aug</t>
  </si>
  <si>
    <t>2022
Aug</t>
  </si>
  <si>
    <t>2023
Jan - Aug</t>
  </si>
  <si>
    <t>2022
Jan -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</si>
</sst>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i/>
      <sz val="10"/>
      <color theme="1"/>
      <name val="Arial Nova"/>
      <family val="2"/>
      <charset val="238"/>
    </font>
    <font>
      <sz val="10"/>
      <color indexed="23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19">
    <xf numFmtId="0" fontId="0" fillId="0" borderId="0" xfId="0"/>
    <xf numFmtId="0" fontId="10" fillId="0" borderId="0" xfId="6" applyFont="1"/>
    <xf numFmtId="0" fontId="11" fillId="0" borderId="0" xfId="6" applyFont="1"/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20" xfId="4" applyFont="1" applyFill="1" applyBorder="1" applyAlignment="1">
      <alignment horizontal="center" vertical="center" wrapText="1"/>
    </xf>
    <xf numFmtId="0" fontId="19" fillId="3" borderId="22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/>
    </xf>
    <xf numFmtId="0" fontId="20" fillId="0" borderId="24" xfId="4" applyFont="1" applyBorder="1" applyAlignment="1">
      <alignment vertical="center"/>
    </xf>
    <xf numFmtId="3" fontId="20" fillId="0" borderId="25" xfId="4" applyNumberFormat="1" applyFont="1" applyBorder="1" applyAlignment="1">
      <alignment vertical="center"/>
    </xf>
    <xf numFmtId="10" fontId="20" fillId="0" borderId="24" xfId="7" applyNumberFormat="1" applyFont="1" applyBorder="1" applyAlignment="1">
      <alignment vertical="center"/>
    </xf>
    <xf numFmtId="165" fontId="20" fillId="0" borderId="24" xfId="7" applyNumberFormat="1" applyFont="1" applyBorder="1" applyAlignment="1">
      <alignment vertical="center"/>
    </xf>
    <xf numFmtId="0" fontId="21" fillId="4" borderId="23" xfId="6" applyFont="1" applyFill="1" applyBorder="1" applyAlignment="1">
      <alignment horizontal="center" vertical="center" wrapText="1"/>
    </xf>
    <xf numFmtId="0" fontId="20" fillId="4" borderId="24" xfId="4" applyFont="1" applyFill="1" applyBorder="1" applyAlignment="1">
      <alignment vertical="center"/>
    </xf>
    <xf numFmtId="3" fontId="20" fillId="4" borderId="25" xfId="4" applyNumberFormat="1" applyFont="1" applyFill="1" applyBorder="1" applyAlignment="1">
      <alignment vertical="center"/>
    </xf>
    <xf numFmtId="10" fontId="20" fillId="4" borderId="24" xfId="7" applyNumberFormat="1" applyFont="1" applyFill="1" applyBorder="1" applyAlignment="1">
      <alignment vertical="center"/>
    </xf>
    <xf numFmtId="165" fontId="20" fillId="4" borderId="24" xfId="7" applyNumberFormat="1" applyFont="1" applyFill="1" applyBorder="1" applyAlignment="1">
      <alignment vertical="center"/>
    </xf>
    <xf numFmtId="0" fontId="13" fillId="5" borderId="26" xfId="4" applyFont="1" applyFill="1" applyBorder="1" applyAlignment="1">
      <alignment horizontal="center" vertical="center"/>
    </xf>
    <xf numFmtId="3" fontId="20" fillId="5" borderId="25" xfId="4" applyNumberFormat="1" applyFont="1" applyFill="1" applyBorder="1" applyAlignment="1">
      <alignment vertical="center"/>
    </xf>
    <xf numFmtId="10" fontId="20" fillId="5" borderId="24" xfId="7" applyNumberFormat="1" applyFont="1" applyFill="1" applyBorder="1" applyAlignment="1">
      <alignment vertical="center"/>
    </xf>
    <xf numFmtId="165" fontId="20" fillId="5" borderId="24" xfId="7" applyNumberFormat="1" applyFont="1" applyFill="1" applyBorder="1" applyAlignment="1">
      <alignment vertical="center"/>
    </xf>
    <xf numFmtId="3" fontId="16" fillId="3" borderId="25" xfId="4" applyNumberFormat="1" applyFont="1" applyFill="1" applyBorder="1" applyAlignment="1">
      <alignment vertical="center"/>
    </xf>
    <xf numFmtId="9" fontId="16" fillId="3" borderId="24" xfId="7" applyFont="1" applyFill="1" applyBorder="1" applyAlignment="1">
      <alignment vertical="center"/>
    </xf>
    <xf numFmtId="165" fontId="16" fillId="3" borderId="24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3" xfId="7" applyNumberFormat="1" applyFont="1" applyBorder="1" applyAlignment="1">
      <alignment horizontal="center"/>
    </xf>
    <xf numFmtId="1" fontId="20" fillId="4" borderId="23" xfId="7" applyNumberFormat="1" applyFont="1" applyFill="1" applyBorder="1" applyAlignment="1">
      <alignment horizontal="center"/>
    </xf>
    <xf numFmtId="3" fontId="20" fillId="5" borderId="23" xfId="4" applyNumberFormat="1" applyFont="1" applyFill="1" applyBorder="1" applyAlignment="1">
      <alignment vertical="center"/>
    </xf>
    <xf numFmtId="0" fontId="20" fillId="5" borderId="23" xfId="4" applyFont="1" applyFill="1" applyBorder="1" applyAlignment="1">
      <alignment vertical="center"/>
    </xf>
    <xf numFmtId="0" fontId="20" fillId="5" borderId="25" xfId="4" applyFont="1" applyFill="1" applyBorder="1" applyAlignment="1">
      <alignment vertical="center"/>
    </xf>
    <xf numFmtId="3" fontId="16" fillId="3" borderId="23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3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22" xfId="4" applyFont="1" applyFill="1" applyBorder="1" applyAlignment="1">
      <alignment vertical="center"/>
    </xf>
    <xf numFmtId="0" fontId="13" fillId="0" borderId="21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3" fontId="20" fillId="0" borderId="0" xfId="4" applyNumberFormat="1" applyFont="1"/>
    <xf numFmtId="0" fontId="13" fillId="0" borderId="0" xfId="4" applyFont="1" applyAlignment="1">
      <alignment horizontal="center" vertical="center"/>
    </xf>
    <xf numFmtId="0" fontId="32" fillId="0" borderId="0" xfId="6" applyFont="1"/>
    <xf numFmtId="0" fontId="15" fillId="0" borderId="8" xfId="4" applyFont="1" applyBorder="1" applyAlignment="1">
      <alignment horizontal="right" vertical="center" shrinkToFit="1"/>
    </xf>
    <xf numFmtId="0" fontId="12" fillId="0" borderId="1" xfId="0" applyFont="1" applyBorder="1" applyAlignment="1">
      <alignment wrapText="1"/>
    </xf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5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3" borderId="26" xfId="4" applyFont="1" applyFill="1" applyBorder="1" applyAlignment="1">
      <alignment horizontal="center" vertical="top"/>
    </xf>
    <xf numFmtId="0" fontId="16" fillId="3" borderId="24" xfId="4" applyFont="1" applyFill="1" applyBorder="1" applyAlignment="1">
      <alignment horizontal="center" vertical="top"/>
    </xf>
    <xf numFmtId="0" fontId="13" fillId="5" borderId="26" xfId="4" applyFont="1" applyFill="1" applyBorder="1" applyAlignment="1">
      <alignment horizontal="center" vertical="center"/>
    </xf>
    <xf numFmtId="0" fontId="13" fillId="5" borderId="24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20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21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21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2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9A347-D083-48BD-827B-B6EFDF4D6D0A}">
  <dimension ref="B1:P18"/>
  <sheetViews>
    <sheetView showGridLines="0" tabSelected="1" zoomScaleNormal="100" workbookViewId="0">
      <selection activeCell="J10" sqref="J10"/>
    </sheetView>
  </sheetViews>
  <sheetFormatPr defaultColWidth="9.140625" defaultRowHeight="14.25"/>
  <cols>
    <col min="1" max="1" width="1.7109375" style="40" customWidth="1"/>
    <col min="2" max="2" width="32.28515625" style="40" customWidth="1"/>
    <col min="3" max="7" width="11" style="40" customWidth="1"/>
    <col min="8" max="8" width="12" style="40" customWidth="1"/>
    <col min="9" max="11" width="9.140625" style="40"/>
    <col min="12" max="12" width="24.140625" style="40" customWidth="1"/>
    <col min="13" max="15" width="9.140625" style="40"/>
    <col min="16" max="16" width="10.5703125" style="40" customWidth="1"/>
    <col min="17" max="17" width="11.42578125" style="40" customWidth="1"/>
    <col min="18" max="16384" width="9.140625" style="40"/>
  </cols>
  <sheetData>
    <row r="1" spans="2:8">
      <c r="B1" s="40" t="s">
        <v>100</v>
      </c>
      <c r="D1" s="41"/>
      <c r="E1" s="41"/>
      <c r="F1" s="41"/>
      <c r="G1" s="41"/>
      <c r="H1" s="42">
        <v>45175</v>
      </c>
    </row>
    <row r="2" spans="2:8">
      <c r="H2" s="43" t="s">
        <v>101</v>
      </c>
    </row>
    <row r="3" spans="2:8" ht="26.25" customHeight="1">
      <c r="B3" s="78" t="s">
        <v>102</v>
      </c>
      <c r="C3" s="79"/>
      <c r="D3" s="79"/>
      <c r="E3" s="79"/>
      <c r="F3" s="79"/>
      <c r="G3" s="79"/>
      <c r="H3" s="80"/>
    </row>
    <row r="4" spans="2:8" ht="26.25" customHeight="1">
      <c r="B4" s="44"/>
      <c r="C4" s="45" t="s">
        <v>110</v>
      </c>
      <c r="D4" s="45" t="s">
        <v>111</v>
      </c>
      <c r="E4" s="46" t="s">
        <v>103</v>
      </c>
      <c r="F4" s="45" t="s">
        <v>112</v>
      </c>
      <c r="G4" s="45" t="s">
        <v>113</v>
      </c>
      <c r="H4" s="46" t="s">
        <v>103</v>
      </c>
    </row>
    <row r="5" spans="2:8" ht="26.25" customHeight="1">
      <c r="B5" s="77" t="s">
        <v>104</v>
      </c>
      <c r="C5" s="47">
        <v>4049</v>
      </c>
      <c r="D5" s="47">
        <v>2547</v>
      </c>
      <c r="E5" s="48">
        <v>0.58971338829996078</v>
      </c>
      <c r="F5" s="47">
        <v>24450</v>
      </c>
      <c r="G5" s="47">
        <v>20714</v>
      </c>
      <c r="H5" s="48">
        <v>0.18036110842908171</v>
      </c>
    </row>
    <row r="6" spans="2:8" ht="26.25" customHeight="1">
      <c r="B6" s="49" t="s">
        <v>105</v>
      </c>
      <c r="C6" s="50">
        <v>1195</v>
      </c>
      <c r="D6" s="50">
        <v>633</v>
      </c>
      <c r="E6" s="51">
        <v>0.88783570300157977</v>
      </c>
      <c r="F6" s="50">
        <v>5789</v>
      </c>
      <c r="G6" s="50">
        <v>4680</v>
      </c>
      <c r="H6" s="51">
        <v>0.23696581196581201</v>
      </c>
    </row>
    <row r="7" spans="2:8" ht="26.25" customHeight="1">
      <c r="B7" s="49" t="s">
        <v>106</v>
      </c>
      <c r="C7" s="50">
        <v>150</v>
      </c>
      <c r="D7" s="50">
        <v>108</v>
      </c>
      <c r="E7" s="51">
        <v>0.38888888888888884</v>
      </c>
      <c r="F7" s="50">
        <v>828</v>
      </c>
      <c r="G7" s="50">
        <v>628</v>
      </c>
      <c r="H7" s="51">
        <v>0.31847133757961776</v>
      </c>
    </row>
    <row r="8" spans="2:8" ht="26.25" customHeight="1">
      <c r="B8" s="49" t="s">
        <v>107</v>
      </c>
      <c r="C8" s="50">
        <v>2704</v>
      </c>
      <c r="D8" s="50">
        <v>1806</v>
      </c>
      <c r="E8" s="51">
        <v>0.49723145071982278</v>
      </c>
      <c r="F8" s="50">
        <v>17833</v>
      </c>
      <c r="G8" s="50">
        <v>15406</v>
      </c>
      <c r="H8" s="51">
        <v>0.15753602492535368</v>
      </c>
    </row>
    <row r="9" spans="2:8" ht="26.25" customHeight="1">
      <c r="B9" s="77" t="s">
        <v>108</v>
      </c>
      <c r="C9" s="47">
        <v>195</v>
      </c>
      <c r="D9" s="47">
        <v>72</v>
      </c>
      <c r="E9" s="48">
        <v>1.7083333333333335</v>
      </c>
      <c r="F9" s="47">
        <v>1075</v>
      </c>
      <c r="G9" s="47">
        <v>750</v>
      </c>
      <c r="H9" s="48">
        <v>0.43333333333333335</v>
      </c>
    </row>
    <row r="10" spans="2:8" ht="26.25" customHeight="1">
      <c r="B10" s="52" t="s">
        <v>109</v>
      </c>
      <c r="C10" s="53">
        <v>4244</v>
      </c>
      <c r="D10" s="53">
        <v>2619</v>
      </c>
      <c r="E10" s="54">
        <v>0.6204658266513936</v>
      </c>
      <c r="F10" s="53">
        <v>25525</v>
      </c>
      <c r="G10" s="53">
        <v>21464</v>
      </c>
      <c r="H10" s="54">
        <v>0.18920052180395075</v>
      </c>
    </row>
    <row r="11" spans="2:8" ht="26.25" customHeight="1">
      <c r="B11" s="55"/>
    </row>
    <row r="12" spans="2:8" ht="15" customHeight="1"/>
    <row r="18" spans="16:16">
      <c r="P18" s="56"/>
    </row>
  </sheetData>
  <mergeCells count="1">
    <mergeCell ref="B3:H3"/>
  </mergeCells>
  <conditionalFormatting sqref="E5:E10 H5:H10">
    <cfRule type="cellIs" dxfId="5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ColWidth="9.140625" defaultRowHeight="14.25"/>
  <cols>
    <col min="1" max="1" width="1.140625" style="40" customWidth="1"/>
    <col min="2" max="2" width="9.140625" style="40" customWidth="1"/>
    <col min="3" max="3" width="16.85546875" style="40" customWidth="1"/>
    <col min="4" max="4" width="9" style="40" customWidth="1"/>
    <col min="5" max="5" width="11" style="40" customWidth="1"/>
    <col min="6" max="6" width="9" style="40" customWidth="1"/>
    <col min="7" max="7" width="12.85546875" style="40" customWidth="1"/>
    <col min="8" max="9" width="9" style="40" customWidth="1"/>
    <col min="10" max="10" width="9.85546875" style="40" customWidth="1"/>
    <col min="11" max="14" width="9" style="40" customWidth="1"/>
    <col min="15" max="15" width="11.5703125" style="40" customWidth="1"/>
    <col min="16" max="16384" width="9.140625" style="40"/>
  </cols>
  <sheetData>
    <row r="1" spans="2:15">
      <c r="B1" s="40" t="s">
        <v>7</v>
      </c>
      <c r="E1" s="41"/>
      <c r="O1" s="42">
        <v>45175</v>
      </c>
    </row>
    <row r="2" spans="2:15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2:15" ht="14.45" customHeight="1">
      <c r="B3" s="96" t="s">
        <v>82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5" ht="14.45" customHeight="1" thickBot="1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3" t="s">
        <v>31</v>
      </c>
    </row>
    <row r="5" spans="2:15" ht="14.25" customHeight="1">
      <c r="B5" s="111" t="s">
        <v>0</v>
      </c>
      <c r="C5" s="113" t="s">
        <v>1</v>
      </c>
      <c r="D5" s="93" t="s">
        <v>90</v>
      </c>
      <c r="E5" s="93"/>
      <c r="F5" s="93"/>
      <c r="G5" s="93"/>
      <c r="H5" s="84"/>
      <c r="I5" s="83" t="s">
        <v>85</v>
      </c>
      <c r="J5" s="84"/>
      <c r="K5" s="83" t="s">
        <v>94</v>
      </c>
      <c r="L5" s="93"/>
      <c r="M5" s="93"/>
      <c r="N5" s="93"/>
      <c r="O5" s="94"/>
    </row>
    <row r="6" spans="2:15" ht="14.45" customHeight="1" thickBot="1">
      <c r="B6" s="112"/>
      <c r="C6" s="114"/>
      <c r="D6" s="91" t="s">
        <v>91</v>
      </c>
      <c r="E6" s="91"/>
      <c r="F6" s="91"/>
      <c r="G6" s="91"/>
      <c r="H6" s="95"/>
      <c r="I6" s="90" t="s">
        <v>86</v>
      </c>
      <c r="J6" s="95"/>
      <c r="K6" s="90" t="s">
        <v>95</v>
      </c>
      <c r="L6" s="91"/>
      <c r="M6" s="91"/>
      <c r="N6" s="91"/>
      <c r="O6" s="92"/>
    </row>
    <row r="7" spans="2:15" ht="14.45" customHeight="1">
      <c r="B7" s="112"/>
      <c r="C7" s="114"/>
      <c r="D7" s="85">
        <v>2023</v>
      </c>
      <c r="E7" s="86"/>
      <c r="F7" s="85">
        <v>2022</v>
      </c>
      <c r="G7" s="86"/>
      <c r="H7" s="101" t="s">
        <v>21</v>
      </c>
      <c r="I7" s="81">
        <v>2023</v>
      </c>
      <c r="J7" s="81" t="s">
        <v>92</v>
      </c>
      <c r="K7" s="85">
        <v>2023</v>
      </c>
      <c r="L7" s="86"/>
      <c r="M7" s="85">
        <v>2022</v>
      </c>
      <c r="N7" s="86"/>
      <c r="O7" s="101" t="s">
        <v>21</v>
      </c>
    </row>
    <row r="8" spans="2:15" ht="14.45" customHeight="1" thickBot="1">
      <c r="B8" s="103" t="s">
        <v>22</v>
      </c>
      <c r="C8" s="105" t="s">
        <v>23</v>
      </c>
      <c r="D8" s="87"/>
      <c r="E8" s="88"/>
      <c r="F8" s="87"/>
      <c r="G8" s="88"/>
      <c r="H8" s="102"/>
      <c r="I8" s="82"/>
      <c r="J8" s="82"/>
      <c r="K8" s="87"/>
      <c r="L8" s="88"/>
      <c r="M8" s="87"/>
      <c r="N8" s="88"/>
      <c r="O8" s="102"/>
    </row>
    <row r="9" spans="2:15" ht="14.25" customHeight="1">
      <c r="B9" s="103"/>
      <c r="C9" s="105"/>
      <c r="D9" s="4" t="s">
        <v>24</v>
      </c>
      <c r="E9" s="5" t="s">
        <v>2</v>
      </c>
      <c r="F9" s="4" t="s">
        <v>24</v>
      </c>
      <c r="G9" s="5" t="s">
        <v>2</v>
      </c>
      <c r="H9" s="107" t="s">
        <v>25</v>
      </c>
      <c r="I9" s="6" t="s">
        <v>24</v>
      </c>
      <c r="J9" s="109" t="s">
        <v>93</v>
      </c>
      <c r="K9" s="4" t="s">
        <v>24</v>
      </c>
      <c r="L9" s="5" t="s">
        <v>2</v>
      </c>
      <c r="M9" s="4" t="s">
        <v>24</v>
      </c>
      <c r="N9" s="5" t="s">
        <v>2</v>
      </c>
      <c r="O9" s="107" t="s">
        <v>25</v>
      </c>
    </row>
    <row r="10" spans="2:15" ht="14.45" customHeight="1" thickBot="1">
      <c r="B10" s="104"/>
      <c r="C10" s="106"/>
      <c r="D10" s="7" t="s">
        <v>26</v>
      </c>
      <c r="E10" s="8" t="s">
        <v>27</v>
      </c>
      <c r="F10" s="7" t="s">
        <v>26</v>
      </c>
      <c r="G10" s="8" t="s">
        <v>27</v>
      </c>
      <c r="H10" s="108"/>
      <c r="I10" s="9" t="s">
        <v>26</v>
      </c>
      <c r="J10" s="110"/>
      <c r="K10" s="7" t="s">
        <v>26</v>
      </c>
      <c r="L10" s="8" t="s">
        <v>27</v>
      </c>
      <c r="M10" s="7" t="s">
        <v>26</v>
      </c>
      <c r="N10" s="8" t="s">
        <v>27</v>
      </c>
      <c r="O10" s="108"/>
    </row>
    <row r="11" spans="2:15" ht="14.45" customHeight="1" thickBot="1">
      <c r="B11" s="10">
        <v>1</v>
      </c>
      <c r="C11" s="11" t="s">
        <v>3</v>
      </c>
      <c r="D11" s="12">
        <v>906</v>
      </c>
      <c r="E11" s="13">
        <v>0.22375895282785874</v>
      </c>
      <c r="F11" s="12">
        <v>380</v>
      </c>
      <c r="G11" s="13">
        <v>0.149195131527287</v>
      </c>
      <c r="H11" s="14">
        <v>1.3842105263157896</v>
      </c>
      <c r="I11" s="12">
        <v>552</v>
      </c>
      <c r="J11" s="14">
        <v>0.64130434782608692</v>
      </c>
      <c r="K11" s="12">
        <v>4467</v>
      </c>
      <c r="L11" s="13">
        <v>0.1826993865030675</v>
      </c>
      <c r="M11" s="12">
        <v>4525</v>
      </c>
      <c r="N11" s="13">
        <v>0.21845128898329633</v>
      </c>
      <c r="O11" s="14">
        <v>-1.2817679558011053E-2</v>
      </c>
    </row>
    <row r="12" spans="2:15" ht="14.45" customHeight="1" thickBot="1">
      <c r="B12" s="57">
        <v>2</v>
      </c>
      <c r="C12" s="16" t="s">
        <v>8</v>
      </c>
      <c r="D12" s="17">
        <v>448</v>
      </c>
      <c r="E12" s="18">
        <v>0.1106446036058286</v>
      </c>
      <c r="F12" s="17">
        <v>379</v>
      </c>
      <c r="G12" s="18">
        <v>0.14880251276010995</v>
      </c>
      <c r="H12" s="19">
        <v>0.18205804749340371</v>
      </c>
      <c r="I12" s="17">
        <v>547</v>
      </c>
      <c r="J12" s="19">
        <v>-0.18098720292504566</v>
      </c>
      <c r="K12" s="17">
        <v>4415</v>
      </c>
      <c r="L12" s="18">
        <v>0.18057259713701432</v>
      </c>
      <c r="M12" s="17">
        <v>3709</v>
      </c>
      <c r="N12" s="18">
        <v>0.17905764217437481</v>
      </c>
      <c r="O12" s="19">
        <v>0.19034780264222162</v>
      </c>
    </row>
    <row r="13" spans="2:15" ht="14.45" customHeight="1" thickBot="1">
      <c r="B13" s="10">
        <v>3</v>
      </c>
      <c r="C13" s="11" t="s">
        <v>9</v>
      </c>
      <c r="D13" s="12">
        <v>744</v>
      </c>
      <c r="E13" s="13">
        <v>0.18374907384539393</v>
      </c>
      <c r="F13" s="12">
        <v>680</v>
      </c>
      <c r="G13" s="13">
        <v>0.2669807616804083</v>
      </c>
      <c r="H13" s="14">
        <v>9.4117647058823639E-2</v>
      </c>
      <c r="I13" s="12">
        <v>437</v>
      </c>
      <c r="J13" s="14">
        <v>0.70251716247139595</v>
      </c>
      <c r="K13" s="12">
        <v>4400</v>
      </c>
      <c r="L13" s="13">
        <v>0.17995910020449898</v>
      </c>
      <c r="M13" s="12">
        <v>4244</v>
      </c>
      <c r="N13" s="13">
        <v>0.2048855846287535</v>
      </c>
      <c r="O13" s="14">
        <v>3.6757775683317728E-2</v>
      </c>
    </row>
    <row r="14" spans="2:15" ht="14.45" customHeight="1" thickBot="1">
      <c r="B14" s="57">
        <v>4</v>
      </c>
      <c r="C14" s="16" t="s">
        <v>10</v>
      </c>
      <c r="D14" s="17">
        <v>453</v>
      </c>
      <c r="E14" s="18">
        <v>0.11187947641392937</v>
      </c>
      <c r="F14" s="17">
        <v>341</v>
      </c>
      <c r="G14" s="18">
        <v>0.13388299960738123</v>
      </c>
      <c r="H14" s="19">
        <v>0.32844574780058644</v>
      </c>
      <c r="I14" s="17">
        <v>525</v>
      </c>
      <c r="J14" s="19">
        <v>-0.13714285714285712</v>
      </c>
      <c r="K14" s="17">
        <v>3627</v>
      </c>
      <c r="L14" s="18">
        <v>0.14834355828220858</v>
      </c>
      <c r="M14" s="17">
        <v>2344</v>
      </c>
      <c r="N14" s="18">
        <v>0.11316018151974511</v>
      </c>
      <c r="O14" s="19">
        <v>0.54735494880546076</v>
      </c>
    </row>
    <row r="15" spans="2:15" ht="14.45" customHeight="1" thickBot="1">
      <c r="B15" s="10">
        <v>5</v>
      </c>
      <c r="C15" s="11" t="s">
        <v>4</v>
      </c>
      <c r="D15" s="12">
        <v>812</v>
      </c>
      <c r="E15" s="13">
        <v>0.20054334403556434</v>
      </c>
      <c r="F15" s="12">
        <v>391</v>
      </c>
      <c r="G15" s="13">
        <v>0.15351393796623478</v>
      </c>
      <c r="H15" s="14">
        <v>1.0767263427109977</v>
      </c>
      <c r="I15" s="12">
        <v>527</v>
      </c>
      <c r="J15" s="14">
        <v>0.54079696394686905</v>
      </c>
      <c r="K15" s="12">
        <v>3153</v>
      </c>
      <c r="L15" s="13">
        <v>0.12895705521472392</v>
      </c>
      <c r="M15" s="12">
        <v>2744</v>
      </c>
      <c r="N15" s="13">
        <v>0.13247079270058898</v>
      </c>
      <c r="O15" s="14">
        <v>0.14905247813411071</v>
      </c>
    </row>
    <row r="16" spans="2:15" ht="14.45" customHeight="1" thickBot="1">
      <c r="B16" s="57">
        <v>6</v>
      </c>
      <c r="C16" s="16" t="s">
        <v>12</v>
      </c>
      <c r="D16" s="17">
        <v>411</v>
      </c>
      <c r="E16" s="18">
        <v>0.10150654482588294</v>
      </c>
      <c r="F16" s="17">
        <v>181</v>
      </c>
      <c r="G16" s="18">
        <v>7.1063996859049863E-2</v>
      </c>
      <c r="H16" s="19">
        <v>1.270718232044199</v>
      </c>
      <c r="I16" s="17">
        <v>258</v>
      </c>
      <c r="J16" s="19">
        <v>0.59302325581395343</v>
      </c>
      <c r="K16" s="17">
        <v>2181</v>
      </c>
      <c r="L16" s="18">
        <v>8.9202453987730065E-2</v>
      </c>
      <c r="M16" s="17">
        <v>1399</v>
      </c>
      <c r="N16" s="18">
        <v>6.7538862605001443E-2</v>
      </c>
      <c r="O16" s="19">
        <v>0.55897069335239458</v>
      </c>
    </row>
    <row r="17" spans="2:15" ht="14.45" customHeight="1" thickBot="1">
      <c r="B17" s="10">
        <v>7</v>
      </c>
      <c r="C17" s="11" t="s">
        <v>11</v>
      </c>
      <c r="D17" s="12">
        <v>161</v>
      </c>
      <c r="E17" s="13">
        <v>3.9762904420844652E-2</v>
      </c>
      <c r="F17" s="12">
        <v>123</v>
      </c>
      <c r="G17" s="13">
        <v>4.8292108362779744E-2</v>
      </c>
      <c r="H17" s="14">
        <v>0.30894308943089421</v>
      </c>
      <c r="I17" s="12">
        <v>176</v>
      </c>
      <c r="J17" s="14">
        <v>-8.5227272727272707E-2</v>
      </c>
      <c r="K17" s="12">
        <v>1412</v>
      </c>
      <c r="L17" s="13">
        <v>5.7750511247443764E-2</v>
      </c>
      <c r="M17" s="12">
        <v>1182</v>
      </c>
      <c r="N17" s="13">
        <v>5.706285603939365E-2</v>
      </c>
      <c r="O17" s="14">
        <v>0.19458544839255509</v>
      </c>
    </row>
    <row r="18" spans="2:15" ht="15" thickBot="1">
      <c r="B18" s="99" t="s">
        <v>55</v>
      </c>
      <c r="C18" s="100"/>
      <c r="D18" s="21">
        <f>SUM(D11:D17)</f>
        <v>3935</v>
      </c>
      <c r="E18" s="22">
        <f>D18/D20</f>
        <v>0.97184489997530255</v>
      </c>
      <c r="F18" s="21">
        <f>SUM(F11:F17)</f>
        <v>2475</v>
      </c>
      <c r="G18" s="22">
        <f>F18/F20</f>
        <v>0.9717314487632509</v>
      </c>
      <c r="H18" s="23">
        <f>D18/F18-1</f>
        <v>0.58989898989898992</v>
      </c>
      <c r="I18" s="21">
        <f>SUM(I11:I17)</f>
        <v>3022</v>
      </c>
      <c r="J18" s="22">
        <f>D18/I18-1</f>
        <v>0.30211780277961608</v>
      </c>
      <c r="K18" s="21">
        <f>SUM(K11:K17)</f>
        <v>23655</v>
      </c>
      <c r="L18" s="22">
        <f>K18/K20</f>
        <v>0.96748466257668708</v>
      </c>
      <c r="M18" s="21">
        <f>SUM(M11:M17)</f>
        <v>20147</v>
      </c>
      <c r="N18" s="22">
        <f>M18/M20</f>
        <v>0.97262720865115382</v>
      </c>
      <c r="O18" s="23">
        <f>K18/M18-1</f>
        <v>0.1741202164093909</v>
      </c>
    </row>
    <row r="19" spans="2:15" ht="15" thickBot="1">
      <c r="B19" s="99" t="s">
        <v>28</v>
      </c>
      <c r="C19" s="100"/>
      <c r="D19" s="36">
        <f>D20-D18</f>
        <v>114</v>
      </c>
      <c r="E19" s="22">
        <f>D19/D20</f>
        <v>2.8155100024697455E-2</v>
      </c>
      <c r="F19" s="36">
        <f>F20-F18</f>
        <v>72</v>
      </c>
      <c r="G19" s="22">
        <f>F19/F20</f>
        <v>2.8268551236749116E-2</v>
      </c>
      <c r="H19" s="23">
        <f>D19/F19-1</f>
        <v>0.58333333333333326</v>
      </c>
      <c r="I19" s="36">
        <f>I20-I18</f>
        <v>65</v>
      </c>
      <c r="J19" s="23">
        <f>D19/I19-1</f>
        <v>0.75384615384615383</v>
      </c>
      <c r="K19" s="36">
        <f>K20-K18</f>
        <v>795</v>
      </c>
      <c r="L19" s="22">
        <f>K19/K20</f>
        <v>3.2515337423312883E-2</v>
      </c>
      <c r="M19" s="36">
        <f>M20-M18</f>
        <v>567</v>
      </c>
      <c r="N19" s="22">
        <f>M19/M20</f>
        <v>2.7372791348846192E-2</v>
      </c>
      <c r="O19" s="23">
        <f>K19/M19-1</f>
        <v>0.40211640211640209</v>
      </c>
    </row>
    <row r="20" spans="2:15" ht="15" thickBot="1">
      <c r="B20" s="97" t="s">
        <v>29</v>
      </c>
      <c r="C20" s="98"/>
      <c r="D20" s="24">
        <v>4049</v>
      </c>
      <c r="E20" s="25">
        <v>1</v>
      </c>
      <c r="F20" s="24">
        <v>2547</v>
      </c>
      <c r="G20" s="25">
        <v>1</v>
      </c>
      <c r="H20" s="26">
        <v>0.58971338829996078</v>
      </c>
      <c r="I20" s="24">
        <v>3087</v>
      </c>
      <c r="J20" s="26">
        <v>0.31162941367023</v>
      </c>
      <c r="K20" s="24">
        <v>24450</v>
      </c>
      <c r="L20" s="25">
        <v>1</v>
      </c>
      <c r="M20" s="24">
        <v>20714</v>
      </c>
      <c r="N20" s="25">
        <v>1</v>
      </c>
      <c r="O20" s="26">
        <v>0.18036110842908171</v>
      </c>
    </row>
    <row r="21" spans="2:15">
      <c r="B21" s="58" t="s">
        <v>38</v>
      </c>
    </row>
    <row r="22" spans="2:15">
      <c r="B22" s="75" t="s">
        <v>60</v>
      </c>
    </row>
    <row r="23" spans="2:15">
      <c r="B23" s="28" t="s">
        <v>61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K6:O6"/>
    <mergeCell ref="K5:O5"/>
    <mergeCell ref="D6:H6"/>
    <mergeCell ref="I6:J6"/>
    <mergeCell ref="M7:N8"/>
    <mergeCell ref="B3:O3"/>
  </mergeCells>
  <phoneticPr fontId="4" type="noConversion"/>
  <conditionalFormatting sqref="D11:O17">
    <cfRule type="cellIs" dxfId="50" priority="3" operator="equal">
      <formula>0</formula>
    </cfRule>
  </conditionalFormatting>
  <conditionalFormatting sqref="H11:H19 O11:O19">
    <cfRule type="cellIs" dxfId="49" priority="1" operator="lessThan">
      <formula>0</formula>
    </cfRule>
  </conditionalFormatting>
  <conditionalFormatting sqref="J11:J17">
    <cfRule type="cellIs" dxfId="48" priority="7" operator="lessThan">
      <formula>0</formula>
    </cfRule>
  </conditionalFormatting>
  <conditionalFormatting sqref="J19">
    <cfRule type="cellIs" dxfId="47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85" zoomScaleNormal="85" workbookViewId="0"/>
  </sheetViews>
  <sheetFormatPr defaultColWidth="9.140625" defaultRowHeight="14.25"/>
  <cols>
    <col min="1" max="1" width="1.28515625" style="40" customWidth="1"/>
    <col min="2" max="2" width="15.42578125" style="40" bestFit="1" customWidth="1"/>
    <col min="3" max="3" width="17.85546875" style="40" customWidth="1"/>
    <col min="4" max="9" width="9" style="40" customWidth="1"/>
    <col min="10" max="10" width="9.7109375" style="40" customWidth="1"/>
    <col min="11" max="14" width="9" style="40" customWidth="1"/>
    <col min="15" max="15" width="11.5703125" style="40" customWidth="1"/>
    <col min="16" max="16384" width="9.140625" style="40"/>
  </cols>
  <sheetData>
    <row r="1" spans="2:15">
      <c r="B1" s="40" t="s">
        <v>7</v>
      </c>
      <c r="E1" s="41"/>
      <c r="O1" s="42">
        <v>45175</v>
      </c>
    </row>
    <row r="2" spans="2:15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59"/>
    </row>
    <row r="3" spans="2:15" ht="14.45" customHeight="1" thickBot="1">
      <c r="B3" s="96" t="s">
        <v>82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60" t="s">
        <v>31</v>
      </c>
    </row>
    <row r="4" spans="2:15" ht="14.45" customHeight="1">
      <c r="B4" s="111" t="s">
        <v>20</v>
      </c>
      <c r="C4" s="113" t="s">
        <v>1</v>
      </c>
      <c r="D4" s="93" t="s">
        <v>90</v>
      </c>
      <c r="E4" s="93"/>
      <c r="F4" s="93"/>
      <c r="G4" s="93"/>
      <c r="H4" s="84"/>
      <c r="I4" s="83" t="s">
        <v>85</v>
      </c>
      <c r="J4" s="84"/>
      <c r="K4" s="83" t="s">
        <v>94</v>
      </c>
      <c r="L4" s="93"/>
      <c r="M4" s="93"/>
      <c r="N4" s="93"/>
      <c r="O4" s="94"/>
    </row>
    <row r="5" spans="2:15" ht="14.45" customHeight="1" thickBot="1">
      <c r="B5" s="112"/>
      <c r="C5" s="114"/>
      <c r="D5" s="91" t="s">
        <v>91</v>
      </c>
      <c r="E5" s="91"/>
      <c r="F5" s="91"/>
      <c r="G5" s="91"/>
      <c r="H5" s="95"/>
      <c r="I5" s="90" t="s">
        <v>86</v>
      </c>
      <c r="J5" s="95"/>
      <c r="K5" s="90" t="s">
        <v>95</v>
      </c>
      <c r="L5" s="91"/>
      <c r="M5" s="91"/>
      <c r="N5" s="91"/>
      <c r="O5" s="92"/>
    </row>
    <row r="6" spans="2:15" ht="14.45" customHeight="1">
      <c r="B6" s="112"/>
      <c r="C6" s="114"/>
      <c r="D6" s="85">
        <v>2023</v>
      </c>
      <c r="E6" s="86"/>
      <c r="F6" s="85">
        <v>2022</v>
      </c>
      <c r="G6" s="86"/>
      <c r="H6" s="101" t="s">
        <v>21</v>
      </c>
      <c r="I6" s="81">
        <v>2023</v>
      </c>
      <c r="J6" s="81" t="s">
        <v>92</v>
      </c>
      <c r="K6" s="85">
        <v>2023</v>
      </c>
      <c r="L6" s="86"/>
      <c r="M6" s="85">
        <v>2022</v>
      </c>
      <c r="N6" s="86"/>
      <c r="O6" s="101" t="s">
        <v>21</v>
      </c>
    </row>
    <row r="7" spans="2:15" ht="14.45" customHeight="1" thickBot="1">
      <c r="B7" s="103" t="s">
        <v>20</v>
      </c>
      <c r="C7" s="105" t="s">
        <v>23</v>
      </c>
      <c r="D7" s="87"/>
      <c r="E7" s="88"/>
      <c r="F7" s="87"/>
      <c r="G7" s="88"/>
      <c r="H7" s="102"/>
      <c r="I7" s="82"/>
      <c r="J7" s="82"/>
      <c r="K7" s="87"/>
      <c r="L7" s="88"/>
      <c r="M7" s="87"/>
      <c r="N7" s="88"/>
      <c r="O7" s="102"/>
    </row>
    <row r="8" spans="2:15" ht="14.45" customHeight="1">
      <c r="B8" s="103"/>
      <c r="C8" s="105"/>
      <c r="D8" s="4" t="s">
        <v>24</v>
      </c>
      <c r="E8" s="5" t="s">
        <v>2</v>
      </c>
      <c r="F8" s="4" t="s">
        <v>24</v>
      </c>
      <c r="G8" s="5" t="s">
        <v>2</v>
      </c>
      <c r="H8" s="107" t="s">
        <v>25</v>
      </c>
      <c r="I8" s="6" t="s">
        <v>24</v>
      </c>
      <c r="J8" s="109" t="s">
        <v>93</v>
      </c>
      <c r="K8" s="4" t="s">
        <v>24</v>
      </c>
      <c r="L8" s="5" t="s">
        <v>2</v>
      </c>
      <c r="M8" s="4" t="s">
        <v>24</v>
      </c>
      <c r="N8" s="5" t="s">
        <v>2</v>
      </c>
      <c r="O8" s="107" t="s">
        <v>25</v>
      </c>
    </row>
    <row r="9" spans="2:15" ht="14.45" customHeight="1" thickBot="1">
      <c r="B9" s="104"/>
      <c r="C9" s="106"/>
      <c r="D9" s="7" t="s">
        <v>26</v>
      </c>
      <c r="E9" s="8" t="s">
        <v>27</v>
      </c>
      <c r="F9" s="7" t="s">
        <v>26</v>
      </c>
      <c r="G9" s="8" t="s">
        <v>27</v>
      </c>
      <c r="H9" s="108"/>
      <c r="I9" s="9" t="s">
        <v>26</v>
      </c>
      <c r="J9" s="110"/>
      <c r="K9" s="7" t="s">
        <v>26</v>
      </c>
      <c r="L9" s="8" t="s">
        <v>27</v>
      </c>
      <c r="M9" s="7" t="s">
        <v>26</v>
      </c>
      <c r="N9" s="8" t="s">
        <v>27</v>
      </c>
      <c r="O9" s="108"/>
    </row>
    <row r="10" spans="2:15" ht="14.45" customHeight="1" thickBot="1">
      <c r="B10" s="61"/>
      <c r="C10" s="11" t="s">
        <v>12</v>
      </c>
      <c r="D10" s="12">
        <v>241</v>
      </c>
      <c r="E10" s="13">
        <v>0.5193965517241379</v>
      </c>
      <c r="F10" s="12">
        <v>116</v>
      </c>
      <c r="G10" s="13">
        <v>0.57711442786069655</v>
      </c>
      <c r="H10" s="14">
        <v>1.0775862068965516</v>
      </c>
      <c r="I10" s="12">
        <v>115</v>
      </c>
      <c r="J10" s="14">
        <v>1.0956521739130434</v>
      </c>
      <c r="K10" s="12">
        <v>1258</v>
      </c>
      <c r="L10" s="13">
        <v>0.52879361076082387</v>
      </c>
      <c r="M10" s="12">
        <v>916</v>
      </c>
      <c r="N10" s="13">
        <v>0.5714285714285714</v>
      </c>
      <c r="O10" s="14">
        <v>0.3733624454148472</v>
      </c>
    </row>
    <row r="11" spans="2:15" ht="14.45" customHeight="1" thickBot="1">
      <c r="B11" s="62"/>
      <c r="C11" s="16" t="s">
        <v>9</v>
      </c>
      <c r="D11" s="17">
        <v>48</v>
      </c>
      <c r="E11" s="18">
        <v>0.10344827586206896</v>
      </c>
      <c r="F11" s="17">
        <v>36</v>
      </c>
      <c r="G11" s="18">
        <v>0.17910447761194029</v>
      </c>
      <c r="H11" s="19">
        <v>0.33333333333333326</v>
      </c>
      <c r="I11" s="17">
        <v>28</v>
      </c>
      <c r="J11" s="19">
        <v>0.71428571428571419</v>
      </c>
      <c r="K11" s="17">
        <v>299</v>
      </c>
      <c r="L11" s="18">
        <v>0.12568306010928962</v>
      </c>
      <c r="M11" s="17">
        <v>228</v>
      </c>
      <c r="N11" s="18">
        <v>0.14223331253898938</v>
      </c>
      <c r="O11" s="19">
        <v>0.31140350877192979</v>
      </c>
    </row>
    <row r="12" spans="2:15" ht="14.45" customHeight="1" thickBot="1">
      <c r="B12" s="62"/>
      <c r="C12" s="11" t="s">
        <v>4</v>
      </c>
      <c r="D12" s="12">
        <v>88</v>
      </c>
      <c r="E12" s="13">
        <v>0.18965517241379309</v>
      </c>
      <c r="F12" s="12">
        <v>10</v>
      </c>
      <c r="G12" s="13">
        <v>4.975124378109453E-2</v>
      </c>
      <c r="H12" s="14">
        <v>7.8000000000000007</v>
      </c>
      <c r="I12" s="12">
        <v>24</v>
      </c>
      <c r="J12" s="14">
        <v>2.6666666666666665</v>
      </c>
      <c r="K12" s="12">
        <v>276</v>
      </c>
      <c r="L12" s="13">
        <v>0.11601513240857503</v>
      </c>
      <c r="M12" s="12">
        <v>167</v>
      </c>
      <c r="N12" s="13">
        <v>0.1041796631316282</v>
      </c>
      <c r="O12" s="14">
        <v>0.65269461077844304</v>
      </c>
    </row>
    <row r="13" spans="2:15" ht="14.45" customHeight="1" thickBot="1">
      <c r="B13" s="62"/>
      <c r="C13" s="63" t="s">
        <v>36</v>
      </c>
      <c r="D13" s="17">
        <v>27</v>
      </c>
      <c r="E13" s="18">
        <v>5.8189655172413791E-2</v>
      </c>
      <c r="F13" s="17">
        <v>16</v>
      </c>
      <c r="G13" s="18">
        <v>7.9601990049751242E-2</v>
      </c>
      <c r="H13" s="19">
        <v>0.6875</v>
      </c>
      <c r="I13" s="17">
        <v>10</v>
      </c>
      <c r="J13" s="19">
        <v>1.7000000000000002</v>
      </c>
      <c r="K13" s="17">
        <v>226</v>
      </c>
      <c r="L13" s="18">
        <v>9.4997898276586806E-2</v>
      </c>
      <c r="M13" s="17">
        <v>110</v>
      </c>
      <c r="N13" s="18">
        <v>6.8621334996880848E-2</v>
      </c>
      <c r="O13" s="19">
        <v>1.0545454545454547</v>
      </c>
    </row>
    <row r="14" spans="2:15" ht="14.45" customHeight="1" thickBot="1">
      <c r="B14" s="62"/>
      <c r="C14" s="64" t="s">
        <v>3</v>
      </c>
      <c r="D14" s="12">
        <v>20</v>
      </c>
      <c r="E14" s="13">
        <v>4.3103448275862072E-2</v>
      </c>
      <c r="F14" s="12">
        <v>5</v>
      </c>
      <c r="G14" s="13">
        <v>2.4875621890547265E-2</v>
      </c>
      <c r="H14" s="14">
        <v>3</v>
      </c>
      <c r="I14" s="12">
        <v>5</v>
      </c>
      <c r="J14" s="14">
        <v>3</v>
      </c>
      <c r="K14" s="12">
        <v>91</v>
      </c>
      <c r="L14" s="13">
        <v>3.825136612021858E-2</v>
      </c>
      <c r="M14" s="12">
        <v>71</v>
      </c>
      <c r="N14" s="13">
        <v>4.4291952588895823E-2</v>
      </c>
      <c r="O14" s="14">
        <v>0.28169014084507049</v>
      </c>
    </row>
    <row r="15" spans="2:15" ht="14.45" customHeight="1" thickBot="1">
      <c r="B15" s="62"/>
      <c r="C15" s="65" t="s">
        <v>11</v>
      </c>
      <c r="D15" s="17">
        <v>15</v>
      </c>
      <c r="E15" s="18">
        <v>3.2327586206896554E-2</v>
      </c>
      <c r="F15" s="17">
        <v>9</v>
      </c>
      <c r="G15" s="18">
        <v>4.4776119402985072E-2</v>
      </c>
      <c r="H15" s="19">
        <v>0.66666666666666674</v>
      </c>
      <c r="I15" s="17">
        <v>8</v>
      </c>
      <c r="J15" s="19">
        <v>0.875</v>
      </c>
      <c r="K15" s="17">
        <v>60</v>
      </c>
      <c r="L15" s="18">
        <v>2.5220680958385876E-2</v>
      </c>
      <c r="M15" s="17">
        <v>31</v>
      </c>
      <c r="N15" s="18">
        <v>1.9338739862757331E-2</v>
      </c>
      <c r="O15" s="19">
        <v>0.93548387096774199</v>
      </c>
    </row>
    <row r="16" spans="2:15" ht="14.45" customHeight="1" thickBot="1">
      <c r="B16" s="62"/>
      <c r="C16" s="11" t="s">
        <v>16</v>
      </c>
      <c r="D16" s="12">
        <v>3</v>
      </c>
      <c r="E16" s="13">
        <v>6.4655172413793103E-3</v>
      </c>
      <c r="F16" s="12">
        <v>1</v>
      </c>
      <c r="G16" s="13">
        <v>4.9751243781094526E-3</v>
      </c>
      <c r="H16" s="14">
        <v>2</v>
      </c>
      <c r="I16" s="12">
        <v>0</v>
      </c>
      <c r="J16" s="14"/>
      <c r="K16" s="12">
        <v>40</v>
      </c>
      <c r="L16" s="13">
        <v>1.6813787305590584E-2</v>
      </c>
      <c r="M16" s="12">
        <v>1</v>
      </c>
      <c r="N16" s="13">
        <v>6.2383031815346226E-4</v>
      </c>
      <c r="O16" s="14">
        <v>39</v>
      </c>
    </row>
    <row r="17" spans="2:15" ht="14.45" customHeight="1" thickBot="1">
      <c r="B17" s="66"/>
      <c r="C17" s="65" t="s">
        <v>28</v>
      </c>
      <c r="D17" s="17">
        <v>22</v>
      </c>
      <c r="E17" s="18">
        <v>4.7413793103448273E-2</v>
      </c>
      <c r="F17" s="17">
        <v>8</v>
      </c>
      <c r="G17" s="18">
        <v>3.9800995024875621E-2</v>
      </c>
      <c r="H17" s="19">
        <v>1.75</v>
      </c>
      <c r="I17" s="17">
        <v>12</v>
      </c>
      <c r="J17" s="19">
        <v>5.9405940594059403E-2</v>
      </c>
      <c r="K17" s="17">
        <v>129</v>
      </c>
      <c r="L17" s="18">
        <v>5.4224464060529637E-2</v>
      </c>
      <c r="M17" s="17">
        <v>79</v>
      </c>
      <c r="N17" s="18">
        <v>4.9282595134123516E-2</v>
      </c>
      <c r="O17" s="19">
        <v>0.63291139240506333</v>
      </c>
    </row>
    <row r="18" spans="2:15" ht="14.45" customHeight="1" thickBot="1">
      <c r="B18" s="20" t="s">
        <v>5</v>
      </c>
      <c r="C18" s="20" t="s">
        <v>29</v>
      </c>
      <c r="D18" s="21">
        <v>464</v>
      </c>
      <c r="E18" s="22">
        <v>1</v>
      </c>
      <c r="F18" s="21">
        <v>201</v>
      </c>
      <c r="G18" s="22">
        <v>0.99999999999999978</v>
      </c>
      <c r="H18" s="23">
        <v>1.3084577114427862</v>
      </c>
      <c r="I18" s="21">
        <v>202</v>
      </c>
      <c r="J18" s="22">
        <v>1.2970297029702968</v>
      </c>
      <c r="K18" s="21">
        <v>2379</v>
      </c>
      <c r="L18" s="22">
        <v>0.99999999999999978</v>
      </c>
      <c r="M18" s="21">
        <v>1603</v>
      </c>
      <c r="N18" s="22">
        <v>1.0000000000000002</v>
      </c>
      <c r="O18" s="23">
        <v>0.4840923268870867</v>
      </c>
    </row>
    <row r="19" spans="2:15" ht="14.45" customHeight="1" thickBot="1">
      <c r="B19" s="61"/>
      <c r="C19" s="11" t="s">
        <v>3</v>
      </c>
      <c r="D19" s="12">
        <v>886</v>
      </c>
      <c r="E19" s="13">
        <v>0.24734785036292575</v>
      </c>
      <c r="F19" s="12">
        <v>375</v>
      </c>
      <c r="G19" s="13">
        <v>0.15991471215351813</v>
      </c>
      <c r="H19" s="14">
        <v>1.3626666666666667</v>
      </c>
      <c r="I19" s="12">
        <v>547</v>
      </c>
      <c r="J19" s="14">
        <v>0.61974405850091419</v>
      </c>
      <c r="K19" s="12">
        <v>4376</v>
      </c>
      <c r="L19" s="13">
        <v>0.1984580498866213</v>
      </c>
      <c r="M19" s="12">
        <v>4454</v>
      </c>
      <c r="N19" s="13">
        <v>0.23312048571129487</v>
      </c>
      <c r="O19" s="14">
        <v>-1.7512348450830717E-2</v>
      </c>
    </row>
    <row r="20" spans="2:15" ht="14.45" customHeight="1" thickBot="1">
      <c r="B20" s="62"/>
      <c r="C20" s="16" t="s">
        <v>8</v>
      </c>
      <c r="D20" s="17">
        <v>432</v>
      </c>
      <c r="E20" s="18">
        <v>0.12060301507537688</v>
      </c>
      <c r="F20" s="17">
        <v>379</v>
      </c>
      <c r="G20" s="18">
        <v>0.16162046908315564</v>
      </c>
      <c r="H20" s="19">
        <v>0.13984168865435365</v>
      </c>
      <c r="I20" s="17">
        <v>542</v>
      </c>
      <c r="J20" s="19">
        <v>-0.20295202952029523</v>
      </c>
      <c r="K20" s="17">
        <v>4373</v>
      </c>
      <c r="L20" s="18">
        <v>0.1983219954648526</v>
      </c>
      <c r="M20" s="17">
        <v>3694</v>
      </c>
      <c r="N20" s="18">
        <v>0.19334240552705956</v>
      </c>
      <c r="O20" s="19">
        <v>0.18381158635625328</v>
      </c>
    </row>
    <row r="21" spans="2:15" ht="14.45" customHeight="1" thickBot="1">
      <c r="B21" s="62"/>
      <c r="C21" s="11" t="s">
        <v>9</v>
      </c>
      <c r="D21" s="12">
        <v>696</v>
      </c>
      <c r="E21" s="13">
        <v>0.19430485762144054</v>
      </c>
      <c r="F21" s="12">
        <v>644</v>
      </c>
      <c r="G21" s="13">
        <v>0.2746268656716418</v>
      </c>
      <c r="H21" s="14">
        <v>8.0745341614906874E-2</v>
      </c>
      <c r="I21" s="12">
        <v>409</v>
      </c>
      <c r="J21" s="14">
        <v>0.70171149144254286</v>
      </c>
      <c r="K21" s="12">
        <v>4099</v>
      </c>
      <c r="L21" s="13">
        <v>0.18589569160997732</v>
      </c>
      <c r="M21" s="12">
        <v>4015</v>
      </c>
      <c r="N21" s="13">
        <v>0.21014341044698001</v>
      </c>
      <c r="O21" s="14">
        <v>2.0921544209215437E-2</v>
      </c>
    </row>
    <row r="22" spans="2:15" ht="14.45" customHeight="1" thickBot="1">
      <c r="B22" s="62"/>
      <c r="C22" s="63" t="s">
        <v>10</v>
      </c>
      <c r="D22" s="17">
        <v>453</v>
      </c>
      <c r="E22" s="18">
        <v>0.12646566164154105</v>
      </c>
      <c r="F22" s="17">
        <v>341</v>
      </c>
      <c r="G22" s="18">
        <v>0.14541577825159915</v>
      </c>
      <c r="H22" s="19">
        <v>0.32844574780058644</v>
      </c>
      <c r="I22" s="17">
        <v>525</v>
      </c>
      <c r="J22" s="19">
        <v>-0.13714285714285712</v>
      </c>
      <c r="K22" s="17">
        <v>3627</v>
      </c>
      <c r="L22" s="18">
        <v>0.16448979591836735</v>
      </c>
      <c r="M22" s="17">
        <v>2344</v>
      </c>
      <c r="N22" s="18">
        <v>0.12268397362085209</v>
      </c>
      <c r="O22" s="19">
        <v>0.54735494880546076</v>
      </c>
    </row>
    <row r="23" spans="2:15" ht="14.45" customHeight="1" thickBot="1">
      <c r="B23" s="62"/>
      <c r="C23" s="64" t="s">
        <v>4</v>
      </c>
      <c r="D23" s="12">
        <v>724</v>
      </c>
      <c r="E23" s="13">
        <v>0.20212171970965942</v>
      </c>
      <c r="F23" s="12">
        <v>381</v>
      </c>
      <c r="G23" s="13">
        <v>0.16247334754797441</v>
      </c>
      <c r="H23" s="14">
        <v>0.90026246719160108</v>
      </c>
      <c r="I23" s="12">
        <v>503</v>
      </c>
      <c r="J23" s="14">
        <v>0.43936381709741545</v>
      </c>
      <c r="K23" s="12">
        <v>2876</v>
      </c>
      <c r="L23" s="13">
        <v>0.13043083900226757</v>
      </c>
      <c r="M23" s="12">
        <v>2576</v>
      </c>
      <c r="N23" s="13">
        <v>0.13482675599288182</v>
      </c>
      <c r="O23" s="14">
        <v>0.11645962732919246</v>
      </c>
    </row>
    <row r="24" spans="2:15" ht="14.45" customHeight="1" thickBot="1">
      <c r="B24" s="62"/>
      <c r="C24" s="65" t="s">
        <v>11</v>
      </c>
      <c r="D24" s="17">
        <v>146</v>
      </c>
      <c r="E24" s="18">
        <v>4.0759352317141263E-2</v>
      </c>
      <c r="F24" s="17">
        <v>114</v>
      </c>
      <c r="G24" s="18">
        <v>4.8614072494669508E-2</v>
      </c>
      <c r="H24" s="19">
        <v>0.2807017543859649</v>
      </c>
      <c r="I24" s="17">
        <v>168</v>
      </c>
      <c r="J24" s="19">
        <v>-0.13095238095238093</v>
      </c>
      <c r="K24" s="17">
        <v>1352</v>
      </c>
      <c r="L24" s="18">
        <v>6.1315192743764173E-2</v>
      </c>
      <c r="M24" s="17">
        <v>1151</v>
      </c>
      <c r="N24" s="18">
        <v>6.0242855647440592E-2</v>
      </c>
      <c r="O24" s="19">
        <v>0.17463075586446575</v>
      </c>
    </row>
    <row r="25" spans="2:15" ht="14.45" customHeight="1" thickBot="1">
      <c r="B25" s="62"/>
      <c r="C25" s="11" t="s">
        <v>12</v>
      </c>
      <c r="D25" s="12">
        <v>168</v>
      </c>
      <c r="E25" s="13">
        <v>4.690117252931323E-2</v>
      </c>
      <c r="F25" s="12">
        <v>64</v>
      </c>
      <c r="G25" s="13">
        <v>2.7292110874200425E-2</v>
      </c>
      <c r="H25" s="14">
        <v>1.625</v>
      </c>
      <c r="I25" s="12">
        <v>142</v>
      </c>
      <c r="J25" s="14">
        <v>0.18309859154929575</v>
      </c>
      <c r="K25" s="12">
        <v>914</v>
      </c>
      <c r="L25" s="13">
        <v>4.1451247165532883E-2</v>
      </c>
      <c r="M25" s="12">
        <v>480</v>
      </c>
      <c r="N25" s="13">
        <v>2.5122998011095989E-2</v>
      </c>
      <c r="O25" s="14">
        <v>0.90416666666666656</v>
      </c>
    </row>
    <row r="26" spans="2:15" ht="14.45" customHeight="1" thickBot="1">
      <c r="B26" s="62"/>
      <c r="C26" s="65" t="s">
        <v>57</v>
      </c>
      <c r="D26" s="17">
        <v>71</v>
      </c>
      <c r="E26" s="18">
        <v>1.9821328866554997E-2</v>
      </c>
      <c r="F26" s="17">
        <v>41</v>
      </c>
      <c r="G26" s="18">
        <v>1.7484008528784647E-2</v>
      </c>
      <c r="H26" s="19">
        <v>0.73170731707317072</v>
      </c>
      <c r="I26" s="17">
        <v>45</v>
      </c>
      <c r="J26" s="19">
        <v>0.57777777777777772</v>
      </c>
      <c r="K26" s="17">
        <v>391</v>
      </c>
      <c r="L26" s="18">
        <v>1.7732426303854874E-2</v>
      </c>
      <c r="M26" s="17">
        <v>373</v>
      </c>
      <c r="N26" s="18">
        <v>1.9522663037789177E-2</v>
      </c>
      <c r="O26" s="19">
        <v>4.8257372654155528E-2</v>
      </c>
    </row>
    <row r="27" spans="2:15" ht="14.45" customHeight="1" thickBot="1">
      <c r="B27" s="66"/>
      <c r="C27" s="11" t="s">
        <v>28</v>
      </c>
      <c r="D27" s="12">
        <v>6</v>
      </c>
      <c r="E27" s="13">
        <v>1.6750418760469012E-3</v>
      </c>
      <c r="F27" s="12">
        <v>6</v>
      </c>
      <c r="G27" s="13">
        <v>2.5586353944562898E-3</v>
      </c>
      <c r="H27" s="14">
        <v>0</v>
      </c>
      <c r="I27" s="12">
        <v>3</v>
      </c>
      <c r="J27" s="14">
        <v>1</v>
      </c>
      <c r="K27" s="12">
        <v>42</v>
      </c>
      <c r="L27" s="13">
        <v>1.904761904761905E-3</v>
      </c>
      <c r="M27" s="12">
        <v>19</v>
      </c>
      <c r="N27" s="13">
        <v>9.94452004605883E-4</v>
      </c>
      <c r="O27" s="14">
        <v>1.2105263157894739</v>
      </c>
    </row>
    <row r="28" spans="2:15" ht="14.45" customHeight="1" thickBot="1">
      <c r="B28" s="20" t="s">
        <v>6</v>
      </c>
      <c r="C28" s="20" t="s">
        <v>29</v>
      </c>
      <c r="D28" s="21">
        <v>3582</v>
      </c>
      <c r="E28" s="22">
        <v>1</v>
      </c>
      <c r="F28" s="21">
        <v>2345</v>
      </c>
      <c r="G28" s="22">
        <v>0.99999999999999989</v>
      </c>
      <c r="H28" s="23">
        <v>0.52750533049040516</v>
      </c>
      <c r="I28" s="21">
        <v>2884</v>
      </c>
      <c r="J28" s="22">
        <v>0.24202496532593609</v>
      </c>
      <c r="K28" s="21">
        <v>22050</v>
      </c>
      <c r="L28" s="22">
        <v>1</v>
      </c>
      <c r="M28" s="21">
        <v>19106</v>
      </c>
      <c r="N28" s="22">
        <v>1</v>
      </c>
      <c r="O28" s="23">
        <v>0.15408772113472202</v>
      </c>
    </row>
    <row r="29" spans="2:15" ht="14.45" customHeight="1" thickBot="1">
      <c r="B29" s="20" t="s">
        <v>46</v>
      </c>
      <c r="C29" s="20" t="s">
        <v>29</v>
      </c>
      <c r="D29" s="21">
        <v>3</v>
      </c>
      <c r="E29" s="22">
        <v>1</v>
      </c>
      <c r="F29" s="21">
        <v>1</v>
      </c>
      <c r="G29" s="22">
        <v>1</v>
      </c>
      <c r="H29" s="23">
        <v>2</v>
      </c>
      <c r="I29" s="21">
        <v>1</v>
      </c>
      <c r="J29" s="22">
        <v>2</v>
      </c>
      <c r="K29" s="21">
        <v>21</v>
      </c>
      <c r="L29" s="22">
        <v>1</v>
      </c>
      <c r="M29" s="21">
        <v>5</v>
      </c>
      <c r="N29" s="22">
        <v>1</v>
      </c>
      <c r="O29" s="23">
        <v>3.2</v>
      </c>
    </row>
    <row r="30" spans="2:15" ht="14.45" customHeight="1" thickBot="1">
      <c r="B30" s="97"/>
      <c r="C30" s="98" t="s">
        <v>29</v>
      </c>
      <c r="D30" s="24">
        <v>4049</v>
      </c>
      <c r="E30" s="25">
        <v>1</v>
      </c>
      <c r="F30" s="24">
        <v>2547</v>
      </c>
      <c r="G30" s="25">
        <v>1</v>
      </c>
      <c r="H30" s="26">
        <v>0.58971338829996078</v>
      </c>
      <c r="I30" s="24">
        <v>3087</v>
      </c>
      <c r="J30" s="26">
        <v>0.31162941367023</v>
      </c>
      <c r="K30" s="24">
        <v>24450</v>
      </c>
      <c r="L30" s="25">
        <v>1</v>
      </c>
      <c r="M30" s="24">
        <v>20714</v>
      </c>
      <c r="N30" s="25">
        <v>1</v>
      </c>
      <c r="O30" s="26">
        <v>0.18036110842908171</v>
      </c>
    </row>
    <row r="31" spans="2:15" ht="14.45" customHeight="1">
      <c r="B31" s="1" t="s">
        <v>60</v>
      </c>
      <c r="C31" s="27"/>
      <c r="D31" s="1"/>
      <c r="E31" s="1"/>
      <c r="F31" s="1"/>
      <c r="G31" s="1"/>
    </row>
    <row r="32" spans="2:15">
      <c r="B32" s="28" t="s">
        <v>61</v>
      </c>
      <c r="C32" s="1"/>
      <c r="D32" s="1"/>
      <c r="E32" s="1"/>
      <c r="F32" s="1"/>
      <c r="G32" s="1"/>
    </row>
    <row r="34" spans="2:15">
      <c r="B34" s="89" t="s">
        <v>34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59"/>
    </row>
    <row r="35" spans="2:15" ht="15" thickBot="1">
      <c r="B35" s="96" t="s">
        <v>35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60" t="s">
        <v>31</v>
      </c>
    </row>
    <row r="36" spans="2:15" ht="14.45" customHeight="1">
      <c r="B36" s="111" t="s">
        <v>20</v>
      </c>
      <c r="C36" s="113" t="s">
        <v>1</v>
      </c>
      <c r="D36" s="93" t="s">
        <v>90</v>
      </c>
      <c r="E36" s="93"/>
      <c r="F36" s="93"/>
      <c r="G36" s="93"/>
      <c r="H36" s="84"/>
      <c r="I36" s="83" t="s">
        <v>85</v>
      </c>
      <c r="J36" s="84"/>
      <c r="K36" s="83" t="s">
        <v>94</v>
      </c>
      <c r="L36" s="93"/>
      <c r="M36" s="93"/>
      <c r="N36" s="93"/>
      <c r="O36" s="94"/>
    </row>
    <row r="37" spans="2:15" ht="14.45" customHeight="1" thickBot="1">
      <c r="B37" s="112"/>
      <c r="C37" s="114"/>
      <c r="D37" s="91" t="s">
        <v>91</v>
      </c>
      <c r="E37" s="91"/>
      <c r="F37" s="91"/>
      <c r="G37" s="91"/>
      <c r="H37" s="95"/>
      <c r="I37" s="90" t="s">
        <v>86</v>
      </c>
      <c r="J37" s="95"/>
      <c r="K37" s="90" t="s">
        <v>95</v>
      </c>
      <c r="L37" s="91"/>
      <c r="M37" s="91"/>
      <c r="N37" s="91"/>
      <c r="O37" s="92"/>
    </row>
    <row r="38" spans="2:15" ht="14.45" customHeight="1">
      <c r="B38" s="112"/>
      <c r="C38" s="114"/>
      <c r="D38" s="85">
        <v>2023</v>
      </c>
      <c r="E38" s="86"/>
      <c r="F38" s="85">
        <v>2022</v>
      </c>
      <c r="G38" s="86"/>
      <c r="H38" s="101" t="s">
        <v>21</v>
      </c>
      <c r="I38" s="81">
        <v>2023</v>
      </c>
      <c r="J38" s="81" t="s">
        <v>92</v>
      </c>
      <c r="K38" s="85">
        <v>2023</v>
      </c>
      <c r="L38" s="86"/>
      <c r="M38" s="85">
        <v>2022</v>
      </c>
      <c r="N38" s="86"/>
      <c r="O38" s="101" t="s">
        <v>21</v>
      </c>
    </row>
    <row r="39" spans="2:15" ht="18.75" customHeight="1" thickBot="1">
      <c r="B39" s="103" t="s">
        <v>20</v>
      </c>
      <c r="C39" s="105" t="s">
        <v>23</v>
      </c>
      <c r="D39" s="87"/>
      <c r="E39" s="88"/>
      <c r="F39" s="87"/>
      <c r="G39" s="88"/>
      <c r="H39" s="102"/>
      <c r="I39" s="82"/>
      <c r="J39" s="82"/>
      <c r="K39" s="87"/>
      <c r="L39" s="88"/>
      <c r="M39" s="87"/>
      <c r="N39" s="88"/>
      <c r="O39" s="102"/>
    </row>
    <row r="40" spans="2:15" ht="14.45" customHeight="1">
      <c r="B40" s="103"/>
      <c r="C40" s="105"/>
      <c r="D40" s="4" t="s">
        <v>24</v>
      </c>
      <c r="E40" s="5" t="s">
        <v>2</v>
      </c>
      <c r="F40" s="4" t="s">
        <v>24</v>
      </c>
      <c r="G40" s="5" t="s">
        <v>2</v>
      </c>
      <c r="H40" s="107" t="s">
        <v>25</v>
      </c>
      <c r="I40" s="6" t="s">
        <v>24</v>
      </c>
      <c r="J40" s="109" t="s">
        <v>93</v>
      </c>
      <c r="K40" s="4" t="s">
        <v>24</v>
      </c>
      <c r="L40" s="5" t="s">
        <v>2</v>
      </c>
      <c r="M40" s="4" t="s">
        <v>24</v>
      </c>
      <c r="N40" s="5" t="s">
        <v>2</v>
      </c>
      <c r="O40" s="107" t="s">
        <v>25</v>
      </c>
    </row>
    <row r="41" spans="2:15" ht="26.25" thickBot="1">
      <c r="B41" s="104"/>
      <c r="C41" s="106"/>
      <c r="D41" s="7" t="s">
        <v>26</v>
      </c>
      <c r="E41" s="8" t="s">
        <v>27</v>
      </c>
      <c r="F41" s="7" t="s">
        <v>26</v>
      </c>
      <c r="G41" s="8" t="s">
        <v>27</v>
      </c>
      <c r="H41" s="108"/>
      <c r="I41" s="9" t="s">
        <v>26</v>
      </c>
      <c r="J41" s="110"/>
      <c r="K41" s="7" t="s">
        <v>26</v>
      </c>
      <c r="L41" s="8" t="s">
        <v>27</v>
      </c>
      <c r="M41" s="7" t="s">
        <v>26</v>
      </c>
      <c r="N41" s="8" t="s">
        <v>27</v>
      </c>
      <c r="O41" s="108"/>
    </row>
    <row r="42" spans="2:15" ht="15" thickBot="1">
      <c r="B42" s="61"/>
      <c r="C42" s="11" t="s">
        <v>4</v>
      </c>
      <c r="D42" s="12"/>
      <c r="E42" s="13"/>
      <c r="F42" s="12"/>
      <c r="G42" s="13"/>
      <c r="H42" s="14"/>
      <c r="I42" s="12"/>
      <c r="J42" s="14"/>
      <c r="K42" s="12">
        <v>1</v>
      </c>
      <c r="L42" s="13">
        <v>0.5</v>
      </c>
      <c r="M42" s="12">
        <v>0</v>
      </c>
      <c r="N42" s="13">
        <v>0</v>
      </c>
      <c r="O42" s="14"/>
    </row>
    <row r="43" spans="2:15" ht="15" thickBot="1">
      <c r="B43" s="67"/>
      <c r="C43" s="11" t="s">
        <v>12</v>
      </c>
      <c r="D43" s="12"/>
      <c r="E43" s="13"/>
      <c r="F43" s="12"/>
      <c r="G43" s="13"/>
      <c r="H43" s="14"/>
      <c r="I43" s="12"/>
      <c r="J43" s="14"/>
      <c r="K43" s="12">
        <v>1</v>
      </c>
      <c r="L43" s="13">
        <v>0.5</v>
      </c>
      <c r="M43" s="12">
        <v>1</v>
      </c>
      <c r="N43" s="13">
        <v>1</v>
      </c>
      <c r="O43" s="14">
        <v>0</v>
      </c>
    </row>
    <row r="44" spans="2:15" ht="15" thickBot="1">
      <c r="B44" s="20" t="s">
        <v>5</v>
      </c>
      <c r="C44" s="20" t="s">
        <v>29</v>
      </c>
      <c r="D44" s="21">
        <v>0</v>
      </c>
      <c r="E44" s="22">
        <v>0</v>
      </c>
      <c r="F44" s="21">
        <v>0</v>
      </c>
      <c r="G44" s="22">
        <v>0</v>
      </c>
      <c r="H44" s="23"/>
      <c r="I44" s="21">
        <v>0</v>
      </c>
      <c r="J44" s="22">
        <v>0</v>
      </c>
      <c r="K44" s="21">
        <v>2</v>
      </c>
      <c r="L44" s="22">
        <v>1</v>
      </c>
      <c r="M44" s="21">
        <v>1</v>
      </c>
      <c r="N44" s="22">
        <v>1</v>
      </c>
      <c r="O44" s="23">
        <v>1</v>
      </c>
    </row>
    <row r="45" spans="2:15" ht="15" thickBot="1">
      <c r="B45" s="61"/>
      <c r="C45" s="11" t="s">
        <v>3</v>
      </c>
      <c r="D45" s="12">
        <v>750</v>
      </c>
      <c r="E45" s="13">
        <v>0.27736686390532544</v>
      </c>
      <c r="F45" s="12">
        <v>331</v>
      </c>
      <c r="G45" s="13">
        <v>0.18327796234772978</v>
      </c>
      <c r="H45" s="14">
        <v>1.2658610271903323</v>
      </c>
      <c r="I45" s="12">
        <v>464</v>
      </c>
      <c r="J45" s="14">
        <v>0.61637931034482762</v>
      </c>
      <c r="K45" s="12">
        <v>3906</v>
      </c>
      <c r="L45" s="13">
        <v>0.21903213144170919</v>
      </c>
      <c r="M45" s="12">
        <v>4010</v>
      </c>
      <c r="N45" s="13">
        <v>0.26028819940283004</v>
      </c>
      <c r="O45" s="14">
        <v>-2.5935162094763098E-2</v>
      </c>
    </row>
    <row r="46" spans="2:15" ht="15" thickBot="1">
      <c r="B46" s="62"/>
      <c r="C46" s="16" t="s">
        <v>8</v>
      </c>
      <c r="D46" s="17">
        <v>264</v>
      </c>
      <c r="E46" s="18">
        <v>9.7633136094674555E-2</v>
      </c>
      <c r="F46" s="17">
        <v>226</v>
      </c>
      <c r="G46" s="18">
        <v>0.12513842746400886</v>
      </c>
      <c r="H46" s="19">
        <v>0.16814159292035402</v>
      </c>
      <c r="I46" s="17">
        <v>411</v>
      </c>
      <c r="J46" s="19">
        <v>-0.35766423357664234</v>
      </c>
      <c r="K46" s="17">
        <v>3409</v>
      </c>
      <c r="L46" s="18">
        <v>0.19116245163460999</v>
      </c>
      <c r="M46" s="17">
        <v>2888</v>
      </c>
      <c r="N46" s="18">
        <v>0.18745943139036739</v>
      </c>
      <c r="O46" s="19">
        <v>0.18040166204986141</v>
      </c>
    </row>
    <row r="47" spans="2:15" ht="15" thickBot="1">
      <c r="B47" s="62"/>
      <c r="C47" s="11" t="s">
        <v>9</v>
      </c>
      <c r="D47" s="12">
        <v>603</v>
      </c>
      <c r="E47" s="13">
        <v>0.22300295857988164</v>
      </c>
      <c r="F47" s="12">
        <v>539</v>
      </c>
      <c r="G47" s="13">
        <v>0.29844961240310075</v>
      </c>
      <c r="H47" s="14">
        <v>0.11873840445269024</v>
      </c>
      <c r="I47" s="12">
        <v>318</v>
      </c>
      <c r="J47" s="14">
        <v>0.89622641509433953</v>
      </c>
      <c r="K47" s="12">
        <v>3402</v>
      </c>
      <c r="L47" s="13">
        <v>0.19076992093310155</v>
      </c>
      <c r="M47" s="12">
        <v>3324</v>
      </c>
      <c r="N47" s="13">
        <v>0.2157600934700766</v>
      </c>
      <c r="O47" s="14">
        <v>2.3465703971119023E-2</v>
      </c>
    </row>
    <row r="48" spans="2:15" ht="15" thickBot="1">
      <c r="B48" s="62"/>
      <c r="C48" s="63" t="s">
        <v>10</v>
      </c>
      <c r="D48" s="17">
        <v>345</v>
      </c>
      <c r="E48" s="18">
        <v>0.1275887573964497</v>
      </c>
      <c r="F48" s="17">
        <v>248</v>
      </c>
      <c r="G48" s="18">
        <v>0.13732004429678848</v>
      </c>
      <c r="H48" s="19">
        <v>0.3911290322580645</v>
      </c>
      <c r="I48" s="17">
        <v>440</v>
      </c>
      <c r="J48" s="19">
        <v>-0.21590909090909094</v>
      </c>
      <c r="K48" s="17">
        <v>2996</v>
      </c>
      <c r="L48" s="18">
        <v>0.16800314024561205</v>
      </c>
      <c r="M48" s="17">
        <v>1729</v>
      </c>
      <c r="N48" s="18">
        <v>0.11222900168765416</v>
      </c>
      <c r="O48" s="19">
        <v>0.7327935222672064</v>
      </c>
    </row>
    <row r="49" spans="2:15" ht="15" thickBot="1">
      <c r="B49" s="62"/>
      <c r="C49" s="64" t="s">
        <v>4</v>
      </c>
      <c r="D49" s="12">
        <v>485</v>
      </c>
      <c r="E49" s="13">
        <v>0.17936390532544377</v>
      </c>
      <c r="F49" s="12">
        <v>314</v>
      </c>
      <c r="G49" s="13">
        <v>0.17386489479512734</v>
      </c>
      <c r="H49" s="14">
        <v>0.54458598726114649</v>
      </c>
      <c r="I49" s="12">
        <v>408</v>
      </c>
      <c r="J49" s="14">
        <v>0.18872549019607843</v>
      </c>
      <c r="K49" s="12">
        <v>2076</v>
      </c>
      <c r="L49" s="13">
        <v>0.11641339090450289</v>
      </c>
      <c r="M49" s="12">
        <v>1875</v>
      </c>
      <c r="N49" s="13">
        <v>0.12170582889783202</v>
      </c>
      <c r="O49" s="14">
        <v>0.10719999999999996</v>
      </c>
    </row>
    <row r="50" spans="2:15" ht="15" thickBot="1">
      <c r="B50" s="62"/>
      <c r="C50" s="65" t="s">
        <v>11</v>
      </c>
      <c r="D50" s="17">
        <v>82</v>
      </c>
      <c r="E50" s="18">
        <v>3.0325443786982247E-2</v>
      </c>
      <c r="F50" s="17">
        <v>61</v>
      </c>
      <c r="G50" s="18">
        <v>3.3776301218161685E-2</v>
      </c>
      <c r="H50" s="19">
        <v>0.34426229508196715</v>
      </c>
      <c r="I50" s="17">
        <v>82</v>
      </c>
      <c r="J50" s="19">
        <v>0</v>
      </c>
      <c r="K50" s="17">
        <v>934</v>
      </c>
      <c r="L50" s="18">
        <v>5.237481074412606E-2</v>
      </c>
      <c r="M50" s="17">
        <v>820</v>
      </c>
      <c r="N50" s="18">
        <v>5.3226015837985204E-2</v>
      </c>
      <c r="O50" s="19">
        <v>0.13902439024390234</v>
      </c>
    </row>
    <row r="51" spans="2:15" ht="15" thickBot="1">
      <c r="B51" s="62"/>
      <c r="C51" s="11" t="s">
        <v>12</v>
      </c>
      <c r="D51" s="12">
        <v>101</v>
      </c>
      <c r="E51" s="13">
        <v>3.7352071005917163E-2</v>
      </c>
      <c r="F51" s="12">
        <v>49</v>
      </c>
      <c r="G51" s="13">
        <v>2.7131782945736434E-2</v>
      </c>
      <c r="H51" s="14">
        <v>1.0612244897959182</v>
      </c>
      <c r="I51" s="12">
        <v>116</v>
      </c>
      <c r="J51" s="14">
        <v>-0.12931034482758619</v>
      </c>
      <c r="K51" s="12">
        <v>712</v>
      </c>
      <c r="L51" s="13">
        <v>3.9925979924858405E-2</v>
      </c>
      <c r="M51" s="12">
        <v>391</v>
      </c>
      <c r="N51" s="13">
        <v>2.5379722186161236E-2</v>
      </c>
      <c r="O51" s="14">
        <v>0.82097186700767266</v>
      </c>
    </row>
    <row r="52" spans="2:15" ht="15" thickBot="1">
      <c r="B52" s="62"/>
      <c r="C52" s="65" t="s">
        <v>57</v>
      </c>
      <c r="D52" s="17">
        <v>71</v>
      </c>
      <c r="E52" s="18">
        <v>2.6257396449704141E-2</v>
      </c>
      <c r="F52" s="17">
        <v>37</v>
      </c>
      <c r="G52" s="18">
        <v>2.0487264673311186E-2</v>
      </c>
      <c r="H52" s="19">
        <v>0.91891891891891886</v>
      </c>
      <c r="I52" s="17">
        <v>44</v>
      </c>
      <c r="J52" s="19">
        <v>0.61363636363636354</v>
      </c>
      <c r="K52" s="17">
        <v>385</v>
      </c>
      <c r="L52" s="18">
        <v>2.1589188582964169E-2</v>
      </c>
      <c r="M52" s="17">
        <v>364</v>
      </c>
      <c r="N52" s="18">
        <v>2.3627158250032455E-2</v>
      </c>
      <c r="O52" s="19">
        <v>5.7692307692307709E-2</v>
      </c>
    </row>
    <row r="53" spans="2:15" ht="15" thickBot="1">
      <c r="B53" s="66"/>
      <c r="C53" s="11" t="s">
        <v>28</v>
      </c>
      <c r="D53" s="12">
        <v>2</v>
      </c>
      <c r="E53" s="13">
        <v>7.3964497041420117E-4</v>
      </c>
      <c r="F53" s="12">
        <v>0</v>
      </c>
      <c r="G53" s="13">
        <v>0</v>
      </c>
      <c r="H53" s="14"/>
      <c r="I53" s="12">
        <v>0</v>
      </c>
      <c r="J53" s="14"/>
      <c r="K53" s="12">
        <v>3</v>
      </c>
      <c r="L53" s="13">
        <v>1.682274435036169E-4</v>
      </c>
      <c r="M53" s="12">
        <v>1</v>
      </c>
      <c r="N53" s="13">
        <v>6.4909775412177079E-5</v>
      </c>
      <c r="O53" s="14">
        <v>2</v>
      </c>
    </row>
    <row r="54" spans="2:15" ht="15" thickBot="1">
      <c r="B54" s="20" t="s">
        <v>6</v>
      </c>
      <c r="C54" s="20" t="s">
        <v>29</v>
      </c>
      <c r="D54" s="21">
        <v>2703</v>
      </c>
      <c r="E54" s="22">
        <v>0.99963017751479288</v>
      </c>
      <c r="F54" s="21">
        <v>1805</v>
      </c>
      <c r="G54" s="22">
        <v>0.99944629014396447</v>
      </c>
      <c r="H54" s="23">
        <v>0.49750692520775619</v>
      </c>
      <c r="I54" s="21">
        <v>2283</v>
      </c>
      <c r="J54" s="22">
        <v>0.18396846254927723</v>
      </c>
      <c r="K54" s="21">
        <v>17823</v>
      </c>
      <c r="L54" s="22">
        <v>0.99943924185498789</v>
      </c>
      <c r="M54" s="21">
        <v>15402</v>
      </c>
      <c r="N54" s="22">
        <v>0.99974036089835139</v>
      </c>
      <c r="O54" s="23">
        <v>0.15718737826256324</v>
      </c>
    </row>
    <row r="55" spans="2:15" ht="15" thickBot="1">
      <c r="B55" s="20" t="s">
        <v>46</v>
      </c>
      <c r="C55" s="20" t="s">
        <v>29</v>
      </c>
      <c r="D55" s="21">
        <v>1</v>
      </c>
      <c r="E55" s="22">
        <v>1</v>
      </c>
      <c r="F55" s="21">
        <v>1</v>
      </c>
      <c r="G55" s="22">
        <v>1</v>
      </c>
      <c r="H55" s="23">
        <v>0</v>
      </c>
      <c r="I55" s="21">
        <v>1</v>
      </c>
      <c r="J55" s="22">
        <v>0</v>
      </c>
      <c r="K55" s="21">
        <v>8</v>
      </c>
      <c r="L55" s="22">
        <v>1</v>
      </c>
      <c r="M55" s="21">
        <v>3</v>
      </c>
      <c r="N55" s="22">
        <v>1</v>
      </c>
      <c r="O55" s="23">
        <v>1.6666666666666665</v>
      </c>
    </row>
    <row r="56" spans="2:15" ht="15" thickBot="1">
      <c r="B56" s="97"/>
      <c r="C56" s="98" t="s">
        <v>29</v>
      </c>
      <c r="D56" s="24">
        <v>2704</v>
      </c>
      <c r="E56" s="25">
        <v>1</v>
      </c>
      <c r="F56" s="24">
        <v>1806</v>
      </c>
      <c r="G56" s="25">
        <v>1</v>
      </c>
      <c r="H56" s="26">
        <v>0.49723145071982278</v>
      </c>
      <c r="I56" s="24">
        <v>2284</v>
      </c>
      <c r="J56" s="26">
        <v>0.18388791593695264</v>
      </c>
      <c r="K56" s="24">
        <v>17833</v>
      </c>
      <c r="L56" s="25">
        <v>1</v>
      </c>
      <c r="M56" s="24">
        <v>15406</v>
      </c>
      <c r="N56" s="25">
        <v>1</v>
      </c>
      <c r="O56" s="26">
        <v>0.15753602492535368</v>
      </c>
    </row>
    <row r="57" spans="2:15">
      <c r="B57" s="68" t="s">
        <v>38</v>
      </c>
      <c r="C57" s="31"/>
      <c r="D57" s="31"/>
      <c r="E57" s="31"/>
      <c r="F57" s="31"/>
      <c r="G57" s="31"/>
      <c r="H57" s="31"/>
      <c r="I57" s="73"/>
      <c r="J57" s="31"/>
      <c r="K57" s="31"/>
      <c r="L57" s="31"/>
      <c r="M57" s="31"/>
      <c r="N57" s="31"/>
      <c r="O57" s="31"/>
    </row>
    <row r="58" spans="2:1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2:15">
      <c r="B59" s="89" t="s">
        <v>44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59"/>
    </row>
    <row r="60" spans="2:15" ht="15" thickBot="1">
      <c r="B60" s="96" t="s">
        <v>45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60" t="s">
        <v>31</v>
      </c>
    </row>
    <row r="61" spans="2:15">
      <c r="B61" s="111" t="s">
        <v>20</v>
      </c>
      <c r="C61" s="113" t="s">
        <v>1</v>
      </c>
      <c r="D61" s="93" t="s">
        <v>90</v>
      </c>
      <c r="E61" s="93"/>
      <c r="F61" s="93"/>
      <c r="G61" s="93"/>
      <c r="H61" s="84"/>
      <c r="I61" s="83" t="s">
        <v>85</v>
      </c>
      <c r="J61" s="84"/>
      <c r="K61" s="83" t="s">
        <v>94</v>
      </c>
      <c r="L61" s="93"/>
      <c r="M61" s="93"/>
      <c r="N61" s="93"/>
      <c r="O61" s="94"/>
    </row>
    <row r="62" spans="2:15" ht="15" thickBot="1">
      <c r="B62" s="112"/>
      <c r="C62" s="114"/>
      <c r="D62" s="91" t="s">
        <v>91</v>
      </c>
      <c r="E62" s="91"/>
      <c r="F62" s="91"/>
      <c r="G62" s="91"/>
      <c r="H62" s="95"/>
      <c r="I62" s="90" t="s">
        <v>86</v>
      </c>
      <c r="J62" s="95"/>
      <c r="K62" s="90" t="s">
        <v>95</v>
      </c>
      <c r="L62" s="91"/>
      <c r="M62" s="91"/>
      <c r="N62" s="91"/>
      <c r="O62" s="92"/>
    </row>
    <row r="63" spans="2:15" ht="15" customHeight="1">
      <c r="B63" s="112"/>
      <c r="C63" s="114"/>
      <c r="D63" s="85">
        <v>2023</v>
      </c>
      <c r="E63" s="86"/>
      <c r="F63" s="85">
        <v>2022</v>
      </c>
      <c r="G63" s="86"/>
      <c r="H63" s="101" t="s">
        <v>21</v>
      </c>
      <c r="I63" s="81">
        <v>2023</v>
      </c>
      <c r="J63" s="81" t="s">
        <v>92</v>
      </c>
      <c r="K63" s="85">
        <v>2023</v>
      </c>
      <c r="L63" s="86"/>
      <c r="M63" s="85">
        <v>2022</v>
      </c>
      <c r="N63" s="86"/>
      <c r="O63" s="101" t="s">
        <v>21</v>
      </c>
    </row>
    <row r="64" spans="2:15" ht="14.45" customHeight="1" thickBot="1">
      <c r="B64" s="103" t="s">
        <v>20</v>
      </c>
      <c r="C64" s="105" t="s">
        <v>23</v>
      </c>
      <c r="D64" s="87"/>
      <c r="E64" s="88"/>
      <c r="F64" s="87"/>
      <c r="G64" s="88"/>
      <c r="H64" s="102"/>
      <c r="I64" s="82"/>
      <c r="J64" s="82"/>
      <c r="K64" s="87"/>
      <c r="L64" s="88"/>
      <c r="M64" s="87"/>
      <c r="N64" s="88"/>
      <c r="O64" s="102"/>
    </row>
    <row r="65" spans="2:15" ht="15" customHeight="1">
      <c r="B65" s="103"/>
      <c r="C65" s="105"/>
      <c r="D65" s="4" t="s">
        <v>24</v>
      </c>
      <c r="E65" s="5" t="s">
        <v>2</v>
      </c>
      <c r="F65" s="4" t="s">
        <v>24</v>
      </c>
      <c r="G65" s="5" t="s">
        <v>2</v>
      </c>
      <c r="H65" s="107" t="s">
        <v>25</v>
      </c>
      <c r="I65" s="6" t="s">
        <v>24</v>
      </c>
      <c r="J65" s="109" t="s">
        <v>93</v>
      </c>
      <c r="K65" s="4" t="s">
        <v>24</v>
      </c>
      <c r="L65" s="5" t="s">
        <v>2</v>
      </c>
      <c r="M65" s="4" t="s">
        <v>24</v>
      </c>
      <c r="N65" s="5" t="s">
        <v>2</v>
      </c>
      <c r="O65" s="107" t="s">
        <v>25</v>
      </c>
    </row>
    <row r="66" spans="2:15" ht="14.25" customHeight="1" thickBot="1">
      <c r="B66" s="104"/>
      <c r="C66" s="106"/>
      <c r="D66" s="7" t="s">
        <v>26</v>
      </c>
      <c r="E66" s="8" t="s">
        <v>27</v>
      </c>
      <c r="F66" s="7" t="s">
        <v>26</v>
      </c>
      <c r="G66" s="8" t="s">
        <v>27</v>
      </c>
      <c r="H66" s="108"/>
      <c r="I66" s="9" t="s">
        <v>26</v>
      </c>
      <c r="J66" s="110"/>
      <c r="K66" s="7" t="s">
        <v>26</v>
      </c>
      <c r="L66" s="8" t="s">
        <v>27</v>
      </c>
      <c r="M66" s="7" t="s">
        <v>26</v>
      </c>
      <c r="N66" s="8" t="s">
        <v>27</v>
      </c>
      <c r="O66" s="108"/>
    </row>
    <row r="67" spans="2:15" ht="15" thickBot="1">
      <c r="B67" s="61"/>
      <c r="C67" s="11" t="s">
        <v>12</v>
      </c>
      <c r="D67" s="12">
        <v>241</v>
      </c>
      <c r="E67" s="13">
        <v>0.5193965517241379</v>
      </c>
      <c r="F67" s="12">
        <v>116</v>
      </c>
      <c r="G67" s="13">
        <v>0.57711442786069655</v>
      </c>
      <c r="H67" s="14">
        <v>1.0775862068965516</v>
      </c>
      <c r="I67" s="12">
        <v>115</v>
      </c>
      <c r="J67" s="14">
        <v>1.0956521739130434</v>
      </c>
      <c r="K67" s="12">
        <v>1257</v>
      </c>
      <c r="L67" s="13">
        <v>0.52881783761043333</v>
      </c>
      <c r="M67" s="12">
        <v>915</v>
      </c>
      <c r="N67" s="13">
        <v>0.57116104868913853</v>
      </c>
      <c r="O67" s="14">
        <v>0.3737704918032787</v>
      </c>
    </row>
    <row r="68" spans="2:15" ht="15" thickBot="1">
      <c r="B68" s="62"/>
      <c r="C68" s="16" t="s">
        <v>9</v>
      </c>
      <c r="D68" s="17">
        <v>48</v>
      </c>
      <c r="E68" s="18">
        <v>0.10344827586206896</v>
      </c>
      <c r="F68" s="17">
        <v>36</v>
      </c>
      <c r="G68" s="18">
        <v>0.17910447761194029</v>
      </c>
      <c r="H68" s="19">
        <v>0.33333333333333326</v>
      </c>
      <c r="I68" s="17">
        <v>28</v>
      </c>
      <c r="J68" s="19">
        <v>0.71428571428571419</v>
      </c>
      <c r="K68" s="17">
        <v>299</v>
      </c>
      <c r="L68" s="18">
        <v>0.12578880942364326</v>
      </c>
      <c r="M68" s="17">
        <v>228</v>
      </c>
      <c r="N68" s="18">
        <v>0.14232209737827714</v>
      </c>
      <c r="O68" s="19">
        <v>0.31140350877192979</v>
      </c>
    </row>
    <row r="69" spans="2:15" ht="15" thickBot="1">
      <c r="B69" s="62"/>
      <c r="C69" s="11" t="s">
        <v>4</v>
      </c>
      <c r="D69" s="12">
        <v>88</v>
      </c>
      <c r="E69" s="13">
        <v>0.18965517241379309</v>
      </c>
      <c r="F69" s="12">
        <v>10</v>
      </c>
      <c r="G69" s="13">
        <v>4.975124378109453E-2</v>
      </c>
      <c r="H69" s="14">
        <v>7.8000000000000007</v>
      </c>
      <c r="I69" s="12"/>
      <c r="J69" s="14"/>
      <c r="K69" s="12">
        <v>275</v>
      </c>
      <c r="L69" s="13">
        <v>0.11569204880100968</v>
      </c>
      <c r="M69" s="12">
        <v>167</v>
      </c>
      <c r="N69" s="13">
        <v>0.10424469413233459</v>
      </c>
      <c r="O69" s="14">
        <v>0.6467065868263473</v>
      </c>
    </row>
    <row r="70" spans="2:15" ht="14.45" customHeight="1" thickBot="1">
      <c r="B70" s="62"/>
      <c r="C70" s="63" t="s">
        <v>36</v>
      </c>
      <c r="D70" s="17">
        <v>27</v>
      </c>
      <c r="E70" s="18">
        <v>5.8189655172413791E-2</v>
      </c>
      <c r="F70" s="17">
        <v>16</v>
      </c>
      <c r="G70" s="18">
        <v>7.9601990049751242E-2</v>
      </c>
      <c r="H70" s="19">
        <v>0.6875</v>
      </c>
      <c r="I70" s="17"/>
      <c r="J70" s="19"/>
      <c r="K70" s="17">
        <v>226</v>
      </c>
      <c r="L70" s="18">
        <v>9.5077829196466138E-2</v>
      </c>
      <c r="M70" s="17">
        <v>110</v>
      </c>
      <c r="N70" s="18">
        <v>6.8664169787765295E-2</v>
      </c>
      <c r="O70" s="19">
        <v>1.0545454545454547</v>
      </c>
    </row>
    <row r="71" spans="2:15" ht="14.45" customHeight="1" thickBot="1">
      <c r="B71" s="62"/>
      <c r="C71" s="64" t="s">
        <v>3</v>
      </c>
      <c r="D71" s="12">
        <v>20</v>
      </c>
      <c r="E71" s="13">
        <v>4.3103448275862072E-2</v>
      </c>
      <c r="F71" s="12">
        <v>5</v>
      </c>
      <c r="G71" s="13">
        <v>2.4875621890547265E-2</v>
      </c>
      <c r="H71" s="14">
        <v>3</v>
      </c>
      <c r="I71" s="12">
        <v>5</v>
      </c>
      <c r="J71" s="14">
        <v>3</v>
      </c>
      <c r="K71" s="12">
        <v>91</v>
      </c>
      <c r="L71" s="13">
        <v>3.8283550694152291E-2</v>
      </c>
      <c r="M71" s="12">
        <v>71</v>
      </c>
      <c r="N71" s="13">
        <v>4.4319600499375778E-2</v>
      </c>
      <c r="O71" s="14">
        <v>0.28169014084507049</v>
      </c>
    </row>
    <row r="72" spans="2:15" ht="14.45" customHeight="1" thickBot="1">
      <c r="B72" s="62"/>
      <c r="C72" s="65" t="s">
        <v>11</v>
      </c>
      <c r="D72" s="17">
        <v>15</v>
      </c>
      <c r="E72" s="18">
        <v>3.2327586206896554E-2</v>
      </c>
      <c r="F72" s="17">
        <v>9</v>
      </c>
      <c r="G72" s="18">
        <v>4.4776119402985072E-2</v>
      </c>
      <c r="H72" s="19">
        <v>0.66666666666666674</v>
      </c>
      <c r="I72" s="17">
        <v>8</v>
      </c>
      <c r="J72" s="19">
        <v>0.875</v>
      </c>
      <c r="K72" s="17">
        <v>60</v>
      </c>
      <c r="L72" s="18">
        <v>2.5241901556583929E-2</v>
      </c>
      <c r="M72" s="17">
        <v>31</v>
      </c>
      <c r="N72" s="18">
        <v>1.9350811485642945E-2</v>
      </c>
      <c r="O72" s="19">
        <v>0.93548387096774199</v>
      </c>
    </row>
    <row r="73" spans="2:15" ht="14.45" customHeight="1" thickBot="1">
      <c r="B73" s="62"/>
      <c r="C73" s="11" t="s">
        <v>16</v>
      </c>
      <c r="D73" s="12">
        <v>3</v>
      </c>
      <c r="E73" s="13">
        <v>6.4655172413793103E-3</v>
      </c>
      <c r="F73" s="12">
        <v>1</v>
      </c>
      <c r="G73" s="13">
        <v>4.9751243781094526E-3</v>
      </c>
      <c r="H73" s="14">
        <v>2</v>
      </c>
      <c r="I73" s="12">
        <v>0</v>
      </c>
      <c r="J73" s="14"/>
      <c r="K73" s="12">
        <v>40</v>
      </c>
      <c r="L73" s="13">
        <v>1.6827934371055953E-2</v>
      </c>
      <c r="M73" s="12">
        <v>1</v>
      </c>
      <c r="N73" s="13">
        <v>6.2421972534332086E-4</v>
      </c>
      <c r="O73" s="14">
        <v>39</v>
      </c>
    </row>
    <row r="74" spans="2:15" ht="15" thickBot="1">
      <c r="B74" s="62"/>
      <c r="C74" s="65" t="s">
        <v>28</v>
      </c>
      <c r="D74" s="17">
        <v>22</v>
      </c>
      <c r="E74" s="18">
        <v>4.7413793103448273E-2</v>
      </c>
      <c r="F74" s="17">
        <v>8</v>
      </c>
      <c r="G74" s="18">
        <v>3.9800995024875621E-2</v>
      </c>
      <c r="H74" s="19">
        <v>1.75</v>
      </c>
      <c r="I74" s="17">
        <v>12</v>
      </c>
      <c r="J74" s="19">
        <v>0.83333333333333326</v>
      </c>
      <c r="K74" s="17">
        <v>129</v>
      </c>
      <c r="L74" s="18">
        <v>5.4270088346655448E-2</v>
      </c>
      <c r="M74" s="17">
        <v>79</v>
      </c>
      <c r="N74" s="18">
        <v>4.9313358302122356E-2</v>
      </c>
      <c r="O74" s="19">
        <v>0.63291139240506333</v>
      </c>
    </row>
    <row r="75" spans="2:15" ht="15" customHeight="1" thickBot="1">
      <c r="B75" s="20" t="s">
        <v>5</v>
      </c>
      <c r="C75" s="20" t="s">
        <v>29</v>
      </c>
      <c r="D75" s="21">
        <v>464</v>
      </c>
      <c r="E75" s="22">
        <v>1</v>
      </c>
      <c r="F75" s="21">
        <v>201</v>
      </c>
      <c r="G75" s="22">
        <v>0.99999999999999978</v>
      </c>
      <c r="H75" s="23">
        <v>1.3084577114427862</v>
      </c>
      <c r="I75" s="21">
        <v>168</v>
      </c>
      <c r="J75" s="22">
        <v>5.884937888198758</v>
      </c>
      <c r="K75" s="21">
        <v>2377</v>
      </c>
      <c r="L75" s="22">
        <v>1</v>
      </c>
      <c r="M75" s="21">
        <v>1602</v>
      </c>
      <c r="N75" s="22">
        <v>1</v>
      </c>
      <c r="O75" s="23">
        <v>0.48377028714107362</v>
      </c>
    </row>
    <row r="76" spans="2:15" ht="15" thickBot="1">
      <c r="B76" s="61"/>
      <c r="C76" s="11" t="s">
        <v>8</v>
      </c>
      <c r="D76" s="12">
        <v>168</v>
      </c>
      <c r="E76" s="13">
        <v>0.19112627986348124</v>
      </c>
      <c r="F76" s="12">
        <v>153</v>
      </c>
      <c r="G76" s="13">
        <v>0.28333333333333333</v>
      </c>
      <c r="H76" s="14">
        <v>9.8039215686274606E-2</v>
      </c>
      <c r="I76" s="12">
        <v>131</v>
      </c>
      <c r="J76" s="14">
        <v>0.28244274809160297</v>
      </c>
      <c r="K76" s="12">
        <v>964</v>
      </c>
      <c r="L76" s="13">
        <v>0.22805772415424652</v>
      </c>
      <c r="M76" s="12">
        <v>806</v>
      </c>
      <c r="N76" s="13">
        <v>0.21760259179265659</v>
      </c>
      <c r="O76" s="14">
        <v>0.19602977667493793</v>
      </c>
    </row>
    <row r="77" spans="2:15" ht="15" customHeight="1" thickBot="1">
      <c r="B77" s="62"/>
      <c r="C77" s="16" t="s">
        <v>4</v>
      </c>
      <c r="D77" s="17">
        <v>239</v>
      </c>
      <c r="E77" s="18">
        <v>0.27189988623435724</v>
      </c>
      <c r="F77" s="17">
        <v>67</v>
      </c>
      <c r="G77" s="18">
        <v>0.12407407407407407</v>
      </c>
      <c r="H77" s="19">
        <v>2.5671641791044775</v>
      </c>
      <c r="I77" s="17">
        <v>95</v>
      </c>
      <c r="J77" s="19">
        <v>1.5157894736842104</v>
      </c>
      <c r="K77" s="17">
        <v>800</v>
      </c>
      <c r="L77" s="18">
        <v>0.18925952211970665</v>
      </c>
      <c r="M77" s="17">
        <v>701</v>
      </c>
      <c r="N77" s="18">
        <v>0.18925485961123109</v>
      </c>
      <c r="O77" s="19">
        <v>0.14122681883024257</v>
      </c>
    </row>
    <row r="78" spans="2:15" ht="15" thickBot="1">
      <c r="B78" s="62"/>
      <c r="C78" s="11" t="s">
        <v>9</v>
      </c>
      <c r="D78" s="12">
        <v>93</v>
      </c>
      <c r="E78" s="13">
        <v>0.10580204778156997</v>
      </c>
      <c r="F78" s="12">
        <v>105</v>
      </c>
      <c r="G78" s="13">
        <v>0.19444444444444445</v>
      </c>
      <c r="H78" s="14">
        <v>-0.11428571428571432</v>
      </c>
      <c r="I78" s="12">
        <v>91</v>
      </c>
      <c r="J78" s="14">
        <v>2.19780219780219E-2</v>
      </c>
      <c r="K78" s="12">
        <v>697</v>
      </c>
      <c r="L78" s="13">
        <v>0.16489235864679441</v>
      </c>
      <c r="M78" s="12">
        <v>691</v>
      </c>
      <c r="N78" s="13">
        <v>0.18655507559395249</v>
      </c>
      <c r="O78" s="14">
        <v>8.6830680173661801E-3</v>
      </c>
    </row>
    <row r="79" spans="2:15" ht="15" customHeight="1" thickBot="1">
      <c r="B79" s="62"/>
      <c r="C79" s="63" t="s">
        <v>10</v>
      </c>
      <c r="D79" s="17">
        <v>108</v>
      </c>
      <c r="E79" s="18">
        <v>0.12286689419795221</v>
      </c>
      <c r="F79" s="17">
        <v>93</v>
      </c>
      <c r="G79" s="18">
        <v>0.17222222222222222</v>
      </c>
      <c r="H79" s="19">
        <v>0.16129032258064524</v>
      </c>
      <c r="I79" s="17">
        <v>85</v>
      </c>
      <c r="J79" s="19">
        <v>0.27058823529411757</v>
      </c>
      <c r="K79" s="17">
        <v>631</v>
      </c>
      <c r="L79" s="18">
        <v>0.14927844807191862</v>
      </c>
      <c r="M79" s="17">
        <v>615</v>
      </c>
      <c r="N79" s="18">
        <v>0.16603671706263498</v>
      </c>
      <c r="O79" s="19">
        <v>2.6016260162601723E-2</v>
      </c>
    </row>
    <row r="80" spans="2:15" ht="15" thickBot="1">
      <c r="B80" s="62"/>
      <c r="C80" s="64" t="s">
        <v>3</v>
      </c>
      <c r="D80" s="12">
        <v>136</v>
      </c>
      <c r="E80" s="13">
        <v>0.1547212741751991</v>
      </c>
      <c r="F80" s="12">
        <v>44</v>
      </c>
      <c r="G80" s="13">
        <v>8.1481481481481488E-2</v>
      </c>
      <c r="H80" s="14">
        <v>2.0909090909090908</v>
      </c>
      <c r="I80" s="12">
        <v>83</v>
      </c>
      <c r="J80" s="14">
        <v>0.63855421686746983</v>
      </c>
      <c r="K80" s="12">
        <v>470</v>
      </c>
      <c r="L80" s="13">
        <v>0.11118996924532766</v>
      </c>
      <c r="M80" s="12">
        <v>444</v>
      </c>
      <c r="N80" s="13">
        <v>0.11987041036717062</v>
      </c>
      <c r="O80" s="14">
        <v>5.8558558558558627E-2</v>
      </c>
    </row>
    <row r="81" spans="2:15" ht="15" customHeight="1" thickBot="1">
      <c r="B81" s="62"/>
      <c r="C81" s="65" t="s">
        <v>11</v>
      </c>
      <c r="D81" s="17">
        <v>64</v>
      </c>
      <c r="E81" s="18">
        <v>7.2810011376564274E-2</v>
      </c>
      <c r="F81" s="17">
        <v>53</v>
      </c>
      <c r="G81" s="18">
        <v>9.8148148148148151E-2</v>
      </c>
      <c r="H81" s="19">
        <v>0.20754716981132071</v>
      </c>
      <c r="I81" s="17">
        <v>86</v>
      </c>
      <c r="J81" s="19">
        <v>-0.2558139534883721</v>
      </c>
      <c r="K81" s="17">
        <v>418</v>
      </c>
      <c r="L81" s="18">
        <v>9.8888100307546717E-2</v>
      </c>
      <c r="M81" s="17">
        <v>331</v>
      </c>
      <c r="N81" s="18">
        <v>8.9362850971922245E-2</v>
      </c>
      <c r="O81" s="19">
        <v>0.26283987915407847</v>
      </c>
    </row>
    <row r="82" spans="2:15" ht="15" customHeight="1" thickBot="1">
      <c r="B82" s="62"/>
      <c r="C82" s="11" t="s">
        <v>12</v>
      </c>
      <c r="D82" s="12">
        <v>67</v>
      </c>
      <c r="E82" s="13">
        <v>7.6222980659840733E-2</v>
      </c>
      <c r="F82" s="12">
        <v>15</v>
      </c>
      <c r="G82" s="13">
        <v>2.7777777777777776E-2</v>
      </c>
      <c r="H82" s="14">
        <v>3.4666666666666668</v>
      </c>
      <c r="I82" s="12">
        <v>26</v>
      </c>
      <c r="J82" s="14">
        <v>1.5769230769230771</v>
      </c>
      <c r="K82" s="12">
        <v>202</v>
      </c>
      <c r="L82" s="13">
        <v>4.7788029335225926E-2</v>
      </c>
      <c r="M82" s="12">
        <v>89</v>
      </c>
      <c r="N82" s="13">
        <v>2.4028077753779697E-2</v>
      </c>
      <c r="O82" s="14">
        <v>1.2696629213483148</v>
      </c>
    </row>
    <row r="83" spans="2:15" ht="15" customHeight="1" thickBot="1">
      <c r="B83" s="62"/>
      <c r="C83" s="65" t="s">
        <v>28</v>
      </c>
      <c r="D83" s="17">
        <v>4</v>
      </c>
      <c r="E83" s="18">
        <v>4.5506257110352671E-3</v>
      </c>
      <c r="F83" s="17">
        <v>10</v>
      </c>
      <c r="G83" s="18">
        <v>1.8518518518518517E-2</v>
      </c>
      <c r="H83" s="19">
        <v>-0.6</v>
      </c>
      <c r="I83" s="17">
        <v>4</v>
      </c>
      <c r="J83" s="19">
        <v>0</v>
      </c>
      <c r="K83" s="17">
        <v>45</v>
      </c>
      <c r="L83" s="18">
        <v>1.0645848119233499E-2</v>
      </c>
      <c r="M83" s="17">
        <v>27</v>
      </c>
      <c r="N83" s="18">
        <v>7.2894168466522682E-3</v>
      </c>
      <c r="O83" s="19">
        <v>0.66666666666666674</v>
      </c>
    </row>
    <row r="84" spans="2:15" ht="15" customHeight="1" thickBot="1">
      <c r="B84" s="20" t="s">
        <v>6</v>
      </c>
      <c r="C84" s="20" t="s">
        <v>29</v>
      </c>
      <c r="D84" s="21">
        <v>879</v>
      </c>
      <c r="E84" s="22">
        <v>1</v>
      </c>
      <c r="F84" s="21">
        <v>540</v>
      </c>
      <c r="G84" s="22">
        <v>1</v>
      </c>
      <c r="H84" s="23">
        <v>0.62777777777777777</v>
      </c>
      <c r="I84" s="21">
        <v>601</v>
      </c>
      <c r="J84" s="22">
        <v>0.46256239600665561</v>
      </c>
      <c r="K84" s="21">
        <v>4227</v>
      </c>
      <c r="L84" s="22">
        <v>1</v>
      </c>
      <c r="M84" s="21">
        <v>3704</v>
      </c>
      <c r="N84" s="22">
        <v>1</v>
      </c>
      <c r="O84" s="23">
        <v>0.14119870410367175</v>
      </c>
    </row>
    <row r="85" spans="2:15" ht="15" thickBot="1">
      <c r="B85" s="20" t="s">
        <v>46</v>
      </c>
      <c r="C85" s="20" t="s">
        <v>29</v>
      </c>
      <c r="D85" s="21">
        <v>2</v>
      </c>
      <c r="E85" s="22">
        <v>1</v>
      </c>
      <c r="F85" s="21">
        <v>0</v>
      </c>
      <c r="G85" s="22">
        <v>1</v>
      </c>
      <c r="H85" s="23"/>
      <c r="I85" s="21">
        <v>0</v>
      </c>
      <c r="J85" s="22"/>
      <c r="K85" s="21">
        <v>13</v>
      </c>
      <c r="L85" s="22">
        <v>1</v>
      </c>
      <c r="M85" s="21">
        <v>2</v>
      </c>
      <c r="N85" s="22">
        <v>1</v>
      </c>
      <c r="O85" s="23">
        <v>5.5</v>
      </c>
    </row>
    <row r="86" spans="2:15" ht="15" customHeight="1" thickBot="1">
      <c r="B86" s="97"/>
      <c r="C86" s="98" t="s">
        <v>29</v>
      </c>
      <c r="D86" s="24">
        <v>1345</v>
      </c>
      <c r="E86" s="25">
        <v>1</v>
      </c>
      <c r="F86" s="24">
        <v>741</v>
      </c>
      <c r="G86" s="25">
        <v>1</v>
      </c>
      <c r="H86" s="26">
        <v>0.81511470985155188</v>
      </c>
      <c r="I86" s="24">
        <v>803</v>
      </c>
      <c r="J86" s="26">
        <v>0.6749688667496887</v>
      </c>
      <c r="K86" s="24">
        <v>6617</v>
      </c>
      <c r="L86" s="25">
        <v>1</v>
      </c>
      <c r="M86" s="24">
        <v>5308</v>
      </c>
      <c r="N86" s="25">
        <v>1</v>
      </c>
      <c r="O86" s="26">
        <v>0.24660889223813109</v>
      </c>
    </row>
    <row r="87" spans="2:15">
      <c r="B87" s="68" t="s">
        <v>38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</sheetData>
  <mergeCells count="72">
    <mergeCell ref="O40:O41"/>
    <mergeCell ref="O38:O39"/>
    <mergeCell ref="I38:I39"/>
    <mergeCell ref="J38:J39"/>
    <mergeCell ref="K38:L39"/>
    <mergeCell ref="M38:N39"/>
    <mergeCell ref="K36:O36"/>
    <mergeCell ref="D37:H37"/>
    <mergeCell ref="I37:J37"/>
    <mergeCell ref="K37:O37"/>
    <mergeCell ref="D38:E39"/>
    <mergeCell ref="F38:G39"/>
    <mergeCell ref="H38:H39"/>
    <mergeCell ref="B36:B38"/>
    <mergeCell ref="C36:C38"/>
    <mergeCell ref="D36:H36"/>
    <mergeCell ref="I36:J36"/>
    <mergeCell ref="B39:B41"/>
    <mergeCell ref="C39:C41"/>
    <mergeCell ref="H40:H41"/>
    <mergeCell ref="J40:J41"/>
    <mergeCell ref="B59:N59"/>
    <mergeCell ref="B2:N2"/>
    <mergeCell ref="M6:N7"/>
    <mergeCell ref="O6:O7"/>
    <mergeCell ref="B4:B6"/>
    <mergeCell ref="C4:C6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3:N3"/>
    <mergeCell ref="B60:N60"/>
    <mergeCell ref="B61:B63"/>
    <mergeCell ref="C61:C63"/>
    <mergeCell ref="D61:H61"/>
    <mergeCell ref="I61:J61"/>
    <mergeCell ref="K61:O61"/>
    <mergeCell ref="D62:H62"/>
    <mergeCell ref="I62:J62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</mergeCells>
  <phoneticPr fontId="4" type="noConversion"/>
  <conditionalFormatting sqref="D10:O17">
    <cfRule type="cellIs" dxfId="46" priority="37" operator="equal">
      <formula>0</formula>
    </cfRule>
  </conditionalFormatting>
  <conditionalFormatting sqref="D19:O27">
    <cfRule type="cellIs" dxfId="45" priority="42" operator="equal">
      <formula>0</formula>
    </cfRule>
  </conditionalFormatting>
  <conditionalFormatting sqref="D42:O43">
    <cfRule type="cellIs" dxfId="44" priority="32" operator="equal">
      <formula>0</formula>
    </cfRule>
  </conditionalFormatting>
  <conditionalFormatting sqref="D45:O53">
    <cfRule type="cellIs" dxfId="43" priority="21" operator="equal">
      <formula>0</formula>
    </cfRule>
  </conditionalFormatting>
  <conditionalFormatting sqref="D67:O74">
    <cfRule type="cellIs" dxfId="42" priority="9" operator="equal">
      <formula>0</formula>
    </cfRule>
  </conditionalFormatting>
  <conditionalFormatting sqref="D76:O83">
    <cfRule type="cellIs" dxfId="41" priority="3" operator="equal">
      <formula>0</formula>
    </cfRule>
  </conditionalFormatting>
  <conditionalFormatting sqref="H42:H55 O42:O55">
    <cfRule type="cellIs" dxfId="40" priority="19" operator="lessThan">
      <formula>0</formula>
    </cfRule>
  </conditionalFormatting>
  <conditionalFormatting sqref="H67:H85 O67:O85">
    <cfRule type="cellIs" dxfId="39" priority="1" operator="lessThan">
      <formula>0</formula>
    </cfRule>
  </conditionalFormatting>
  <conditionalFormatting sqref="J10:J17 H10:H29 O10:O29">
    <cfRule type="cellIs" dxfId="38" priority="41" operator="lessThan">
      <formula>0</formula>
    </cfRule>
  </conditionalFormatting>
  <conditionalFormatting sqref="J19:J27">
    <cfRule type="cellIs" dxfId="37" priority="46" operator="lessThan">
      <formula>0</formula>
    </cfRule>
  </conditionalFormatting>
  <conditionalFormatting sqref="J42:J43">
    <cfRule type="cellIs" dxfId="36" priority="36" operator="lessThan">
      <formula>0</formula>
    </cfRule>
  </conditionalFormatting>
  <conditionalFormatting sqref="J45:J53">
    <cfRule type="cellIs" dxfId="35" priority="25" operator="lessThan">
      <formula>0</formula>
    </cfRule>
  </conditionalFormatting>
  <conditionalFormatting sqref="J67:J74">
    <cfRule type="cellIs" dxfId="34" priority="13" operator="lessThan">
      <formula>0</formula>
    </cfRule>
  </conditionalFormatting>
  <conditionalFormatting sqref="J76:J83">
    <cfRule type="cellIs" dxfId="33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topLeftCell="A61" zoomScale="90" zoomScaleNormal="90" workbookViewId="0">
      <selection activeCell="I66" sqref="I66"/>
    </sheetView>
  </sheetViews>
  <sheetFormatPr defaultColWidth="9.140625" defaultRowHeight="14.25"/>
  <cols>
    <col min="1" max="1" width="1.140625" style="40" customWidth="1"/>
    <col min="2" max="2" width="15.42578125" style="40" bestFit="1" customWidth="1"/>
    <col min="3" max="3" width="18.7109375" style="40" customWidth="1"/>
    <col min="4" max="9" width="9" style="40" customWidth="1"/>
    <col min="10" max="10" width="11.85546875" style="40" customWidth="1"/>
    <col min="11" max="14" width="9" style="40" customWidth="1"/>
    <col min="15" max="15" width="11.7109375" style="40" customWidth="1"/>
    <col min="16" max="16384" width="9.140625" style="40"/>
  </cols>
  <sheetData>
    <row r="1" spans="2:15">
      <c r="B1" s="40" t="s">
        <v>7</v>
      </c>
      <c r="E1" s="41"/>
      <c r="O1" s="42">
        <v>45175</v>
      </c>
    </row>
    <row r="2" spans="2:15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59"/>
    </row>
    <row r="3" spans="2:15" ht="15" thickBot="1">
      <c r="B3" s="96" t="s">
        <v>82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76" t="s">
        <v>31</v>
      </c>
    </row>
    <row r="4" spans="2:15" ht="14.45" customHeight="1">
      <c r="B4" s="111" t="s">
        <v>20</v>
      </c>
      <c r="C4" s="113" t="s">
        <v>1</v>
      </c>
      <c r="D4" s="93" t="s">
        <v>90</v>
      </c>
      <c r="E4" s="93"/>
      <c r="F4" s="93"/>
      <c r="G4" s="93"/>
      <c r="H4" s="84"/>
      <c r="I4" s="83" t="s">
        <v>85</v>
      </c>
      <c r="J4" s="84"/>
      <c r="K4" s="83" t="s">
        <v>94</v>
      </c>
      <c r="L4" s="93"/>
      <c r="M4" s="93"/>
      <c r="N4" s="93"/>
      <c r="O4" s="94"/>
    </row>
    <row r="5" spans="2:15" ht="14.45" customHeight="1" thickBot="1">
      <c r="B5" s="112"/>
      <c r="C5" s="114"/>
      <c r="D5" s="91" t="s">
        <v>91</v>
      </c>
      <c r="E5" s="91"/>
      <c r="F5" s="91"/>
      <c r="G5" s="91"/>
      <c r="H5" s="95"/>
      <c r="I5" s="90" t="s">
        <v>86</v>
      </c>
      <c r="J5" s="95"/>
      <c r="K5" s="90" t="s">
        <v>95</v>
      </c>
      <c r="L5" s="91"/>
      <c r="M5" s="91"/>
      <c r="N5" s="91"/>
      <c r="O5" s="92"/>
    </row>
    <row r="6" spans="2:15" ht="14.45" customHeight="1">
      <c r="B6" s="112"/>
      <c r="C6" s="114"/>
      <c r="D6" s="85">
        <v>2023</v>
      </c>
      <c r="E6" s="86"/>
      <c r="F6" s="85">
        <v>2022</v>
      </c>
      <c r="G6" s="86"/>
      <c r="H6" s="101" t="s">
        <v>21</v>
      </c>
      <c r="I6" s="81">
        <v>2023</v>
      </c>
      <c r="J6" s="81" t="s">
        <v>92</v>
      </c>
      <c r="K6" s="85">
        <v>2023</v>
      </c>
      <c r="L6" s="86"/>
      <c r="M6" s="85">
        <v>2022</v>
      </c>
      <c r="N6" s="86"/>
      <c r="O6" s="101" t="s">
        <v>21</v>
      </c>
    </row>
    <row r="7" spans="2:15" ht="15" customHeight="1" thickBot="1">
      <c r="B7" s="103" t="s">
        <v>20</v>
      </c>
      <c r="C7" s="105" t="s">
        <v>23</v>
      </c>
      <c r="D7" s="87"/>
      <c r="E7" s="88"/>
      <c r="F7" s="87"/>
      <c r="G7" s="88"/>
      <c r="H7" s="102"/>
      <c r="I7" s="82"/>
      <c r="J7" s="82"/>
      <c r="K7" s="87"/>
      <c r="L7" s="88"/>
      <c r="M7" s="87"/>
      <c r="N7" s="88"/>
      <c r="O7" s="102"/>
    </row>
    <row r="8" spans="2:15" ht="15" customHeight="1">
      <c r="B8" s="103"/>
      <c r="C8" s="105"/>
      <c r="D8" s="4" t="s">
        <v>24</v>
      </c>
      <c r="E8" s="5" t="s">
        <v>2</v>
      </c>
      <c r="F8" s="4" t="s">
        <v>24</v>
      </c>
      <c r="G8" s="5" t="s">
        <v>2</v>
      </c>
      <c r="H8" s="107" t="s">
        <v>25</v>
      </c>
      <c r="I8" s="6" t="s">
        <v>24</v>
      </c>
      <c r="J8" s="109" t="s">
        <v>93</v>
      </c>
      <c r="K8" s="4" t="s">
        <v>24</v>
      </c>
      <c r="L8" s="5" t="s">
        <v>2</v>
      </c>
      <c r="M8" s="4" t="s">
        <v>24</v>
      </c>
      <c r="N8" s="5" t="s">
        <v>2</v>
      </c>
      <c r="O8" s="107" t="s">
        <v>25</v>
      </c>
    </row>
    <row r="9" spans="2:15" ht="15" customHeight="1" thickBot="1">
      <c r="B9" s="104"/>
      <c r="C9" s="106"/>
      <c r="D9" s="7" t="s">
        <v>26</v>
      </c>
      <c r="E9" s="8" t="s">
        <v>27</v>
      </c>
      <c r="F9" s="7" t="s">
        <v>26</v>
      </c>
      <c r="G9" s="8" t="s">
        <v>27</v>
      </c>
      <c r="H9" s="108"/>
      <c r="I9" s="9" t="s">
        <v>26</v>
      </c>
      <c r="J9" s="110"/>
      <c r="K9" s="7" t="s">
        <v>26</v>
      </c>
      <c r="L9" s="8" t="s">
        <v>27</v>
      </c>
      <c r="M9" s="7" t="s">
        <v>26</v>
      </c>
      <c r="N9" s="8" t="s">
        <v>27</v>
      </c>
      <c r="O9" s="108"/>
    </row>
    <row r="10" spans="2:15" ht="15" thickBot="1">
      <c r="B10" s="61"/>
      <c r="C10" s="11" t="s">
        <v>9</v>
      </c>
      <c r="D10" s="12">
        <v>12</v>
      </c>
      <c r="E10" s="13">
        <v>0.24489795918367346</v>
      </c>
      <c r="F10" s="12">
        <v>12</v>
      </c>
      <c r="G10" s="13">
        <v>0.5</v>
      </c>
      <c r="H10" s="14">
        <v>0</v>
      </c>
      <c r="I10" s="12">
        <v>18</v>
      </c>
      <c r="J10" s="14">
        <v>-0.33333333333333337</v>
      </c>
      <c r="K10" s="12">
        <v>172</v>
      </c>
      <c r="L10" s="13">
        <v>0.44559585492227977</v>
      </c>
      <c r="M10" s="12">
        <v>99</v>
      </c>
      <c r="N10" s="13">
        <v>0.53804347826086951</v>
      </c>
      <c r="O10" s="14">
        <v>0.73737373737373746</v>
      </c>
    </row>
    <row r="11" spans="2:15" ht="15" thickBot="1">
      <c r="B11" s="62"/>
      <c r="C11" s="16" t="s">
        <v>12</v>
      </c>
      <c r="D11" s="17">
        <v>21</v>
      </c>
      <c r="E11" s="18">
        <v>0.42857142857142855</v>
      </c>
      <c r="F11" s="17">
        <v>3</v>
      </c>
      <c r="G11" s="18">
        <v>0.125</v>
      </c>
      <c r="H11" s="19">
        <v>6</v>
      </c>
      <c r="I11" s="17">
        <v>4</v>
      </c>
      <c r="J11" s="19">
        <v>4.25</v>
      </c>
      <c r="K11" s="17">
        <v>82</v>
      </c>
      <c r="L11" s="18">
        <v>0.21243523316062177</v>
      </c>
      <c r="M11" s="17">
        <v>26</v>
      </c>
      <c r="N11" s="18">
        <v>0.14130434782608695</v>
      </c>
      <c r="O11" s="19">
        <v>2.1538461538461537</v>
      </c>
    </row>
    <row r="12" spans="2:15" ht="15" thickBot="1">
      <c r="B12" s="62"/>
      <c r="C12" s="11" t="s">
        <v>16</v>
      </c>
      <c r="D12" s="12">
        <v>3</v>
      </c>
      <c r="E12" s="13">
        <v>6.1224489795918366E-2</v>
      </c>
      <c r="F12" s="12">
        <v>1</v>
      </c>
      <c r="G12" s="13">
        <v>4.1666666666666664E-2</v>
      </c>
      <c r="H12" s="14">
        <v>2</v>
      </c>
      <c r="I12" s="12">
        <v>0</v>
      </c>
      <c r="J12" s="14"/>
      <c r="K12" s="12">
        <v>40</v>
      </c>
      <c r="L12" s="13">
        <v>0.10362694300518134</v>
      </c>
      <c r="M12" s="12">
        <v>1</v>
      </c>
      <c r="N12" s="13">
        <v>5.434782608695652E-3</v>
      </c>
      <c r="O12" s="14">
        <v>39</v>
      </c>
    </row>
    <row r="13" spans="2:15" ht="15" thickBot="1">
      <c r="B13" s="62"/>
      <c r="C13" s="63" t="s">
        <v>65</v>
      </c>
      <c r="D13" s="17">
        <v>1</v>
      </c>
      <c r="E13" s="18">
        <v>2.0408163265306121E-2</v>
      </c>
      <c r="F13" s="17">
        <v>1</v>
      </c>
      <c r="G13" s="18">
        <v>4.1666666666666664E-2</v>
      </c>
      <c r="H13" s="19">
        <v>0</v>
      </c>
      <c r="I13" s="17">
        <v>1</v>
      </c>
      <c r="J13" s="19">
        <v>0</v>
      </c>
      <c r="K13" s="17">
        <v>23</v>
      </c>
      <c r="L13" s="18">
        <v>5.9585492227979271E-2</v>
      </c>
      <c r="M13" s="17">
        <v>10</v>
      </c>
      <c r="N13" s="18">
        <v>5.434782608695652E-2</v>
      </c>
      <c r="O13" s="19">
        <v>1.2999999999999998</v>
      </c>
    </row>
    <row r="14" spans="2:15" ht="15" thickBot="1">
      <c r="B14" s="62"/>
      <c r="C14" s="64" t="s">
        <v>11</v>
      </c>
      <c r="D14" s="12">
        <v>10</v>
      </c>
      <c r="E14" s="13">
        <v>0.20408163265306123</v>
      </c>
      <c r="F14" s="12">
        <v>1</v>
      </c>
      <c r="G14" s="13">
        <v>4.1666666666666664E-2</v>
      </c>
      <c r="H14" s="14">
        <v>9</v>
      </c>
      <c r="I14" s="12">
        <v>5</v>
      </c>
      <c r="J14" s="14">
        <v>1</v>
      </c>
      <c r="K14" s="12">
        <v>21</v>
      </c>
      <c r="L14" s="13">
        <v>5.4404145077720206E-2</v>
      </c>
      <c r="M14" s="12">
        <v>5</v>
      </c>
      <c r="N14" s="13">
        <v>2.717391304347826E-2</v>
      </c>
      <c r="O14" s="14">
        <v>3.2</v>
      </c>
    </row>
    <row r="15" spans="2:15" ht="15" thickBot="1">
      <c r="B15" s="62"/>
      <c r="C15" s="65" t="s">
        <v>72</v>
      </c>
      <c r="D15" s="17">
        <v>0</v>
      </c>
      <c r="E15" s="18">
        <v>0</v>
      </c>
      <c r="F15" s="17">
        <v>2</v>
      </c>
      <c r="G15" s="18">
        <v>8.3333333333333329E-2</v>
      </c>
      <c r="H15" s="19">
        <v>-1</v>
      </c>
      <c r="I15" s="17">
        <v>0</v>
      </c>
      <c r="J15" s="19"/>
      <c r="K15" s="17">
        <v>17</v>
      </c>
      <c r="L15" s="18">
        <v>4.4041450777202069E-2</v>
      </c>
      <c r="M15" s="17">
        <v>6</v>
      </c>
      <c r="N15" s="18">
        <v>3.2608695652173912E-2</v>
      </c>
      <c r="O15" s="19">
        <v>1.8333333333333335</v>
      </c>
    </row>
    <row r="16" spans="2:15" ht="15" thickBot="1">
      <c r="B16" s="62"/>
      <c r="C16" s="11" t="s">
        <v>75</v>
      </c>
      <c r="D16" s="12">
        <v>0</v>
      </c>
      <c r="E16" s="13">
        <v>0</v>
      </c>
      <c r="F16" s="12">
        <v>0</v>
      </c>
      <c r="G16" s="13">
        <v>0</v>
      </c>
      <c r="H16" s="14"/>
      <c r="I16" s="12">
        <v>1</v>
      </c>
      <c r="J16" s="14">
        <v>-1</v>
      </c>
      <c r="K16" s="12">
        <v>7</v>
      </c>
      <c r="L16" s="13">
        <v>1.8134715025906734E-2</v>
      </c>
      <c r="M16" s="12">
        <v>4</v>
      </c>
      <c r="N16" s="13">
        <v>2.1739130434782608E-2</v>
      </c>
      <c r="O16" s="14">
        <v>0.75</v>
      </c>
    </row>
    <row r="17" spans="2:16" ht="15" thickBot="1">
      <c r="B17" s="62"/>
      <c r="C17" s="65" t="s">
        <v>28</v>
      </c>
      <c r="D17" s="17">
        <v>2</v>
      </c>
      <c r="E17" s="18">
        <v>4.0816326530612242E-2</v>
      </c>
      <c r="F17" s="17">
        <v>4</v>
      </c>
      <c r="G17" s="18">
        <v>0.16666666666666666</v>
      </c>
      <c r="H17" s="19">
        <v>-0.5</v>
      </c>
      <c r="I17" s="17">
        <v>2</v>
      </c>
      <c r="J17" s="19">
        <v>6.4516129032258063E-2</v>
      </c>
      <c r="K17" s="17">
        <v>24</v>
      </c>
      <c r="L17" s="18">
        <v>6.2176165803108807E-2</v>
      </c>
      <c r="M17" s="17">
        <v>33</v>
      </c>
      <c r="N17" s="18">
        <v>0.17934782608695651</v>
      </c>
      <c r="O17" s="19">
        <v>-0.27272727272727271</v>
      </c>
    </row>
    <row r="18" spans="2:16" ht="15" thickBot="1">
      <c r="B18" s="20" t="s">
        <v>32</v>
      </c>
      <c r="C18" s="20" t="s">
        <v>29</v>
      </c>
      <c r="D18" s="21">
        <v>49</v>
      </c>
      <c r="E18" s="22">
        <v>1</v>
      </c>
      <c r="F18" s="21">
        <v>24</v>
      </c>
      <c r="G18" s="22">
        <v>1</v>
      </c>
      <c r="H18" s="23">
        <v>1.0416666666666665</v>
      </c>
      <c r="I18" s="21">
        <v>31</v>
      </c>
      <c r="J18" s="22">
        <v>0.58064516129032251</v>
      </c>
      <c r="K18" s="21">
        <v>386</v>
      </c>
      <c r="L18" s="22">
        <v>1</v>
      </c>
      <c r="M18" s="21">
        <v>184</v>
      </c>
      <c r="N18" s="22">
        <v>1</v>
      </c>
      <c r="O18" s="23">
        <v>1.097826086956522</v>
      </c>
    </row>
    <row r="19" spans="2:16" ht="15" thickBot="1">
      <c r="B19" s="61"/>
      <c r="C19" s="11" t="s">
        <v>3</v>
      </c>
      <c r="D19" s="12">
        <v>906</v>
      </c>
      <c r="E19" s="13">
        <v>0.22667000250187641</v>
      </c>
      <c r="F19" s="12">
        <v>380</v>
      </c>
      <c r="G19" s="13">
        <v>0.15067406819984139</v>
      </c>
      <c r="H19" s="14">
        <v>1.3842105263157896</v>
      </c>
      <c r="I19" s="12">
        <v>552</v>
      </c>
      <c r="J19" s="14">
        <v>0.64130434782608692</v>
      </c>
      <c r="K19" s="12">
        <v>4467</v>
      </c>
      <c r="L19" s="13">
        <v>0.18579212244728197</v>
      </c>
      <c r="M19" s="12">
        <v>4525</v>
      </c>
      <c r="N19" s="13">
        <v>0.22046285018270401</v>
      </c>
      <c r="O19" s="14">
        <v>-1.2817679558011053E-2</v>
      </c>
    </row>
    <row r="20" spans="2:16" ht="15" thickBot="1">
      <c r="B20" s="62"/>
      <c r="C20" s="16" t="s">
        <v>8</v>
      </c>
      <c r="D20" s="17">
        <v>448</v>
      </c>
      <c r="E20" s="18">
        <v>0.11208406304728546</v>
      </c>
      <c r="F20" s="17">
        <v>379</v>
      </c>
      <c r="G20" s="18">
        <v>0.15027755749405233</v>
      </c>
      <c r="H20" s="19">
        <v>0.18205804749340371</v>
      </c>
      <c r="I20" s="17">
        <v>547</v>
      </c>
      <c r="J20" s="19">
        <v>-0.18098720292504566</v>
      </c>
      <c r="K20" s="17">
        <v>4410</v>
      </c>
      <c r="L20" s="18">
        <v>0.18342137004533543</v>
      </c>
      <c r="M20" s="17">
        <v>3709</v>
      </c>
      <c r="N20" s="18">
        <v>0.18070645554202192</v>
      </c>
      <c r="O20" s="19">
        <v>0.18899973038554863</v>
      </c>
    </row>
    <row r="21" spans="2:16" ht="15" thickBot="1">
      <c r="B21" s="62"/>
      <c r="C21" s="11" t="s">
        <v>9</v>
      </c>
      <c r="D21" s="12">
        <v>732</v>
      </c>
      <c r="E21" s="13">
        <v>0.18313735301476108</v>
      </c>
      <c r="F21" s="12">
        <v>668</v>
      </c>
      <c r="G21" s="13">
        <v>0.26486915146708961</v>
      </c>
      <c r="H21" s="14">
        <v>9.5808383233533023E-2</v>
      </c>
      <c r="I21" s="12">
        <v>419</v>
      </c>
      <c r="J21" s="14">
        <v>0.74701670644391416</v>
      </c>
      <c r="K21" s="12">
        <v>4226</v>
      </c>
      <c r="L21" s="13">
        <v>0.17576841492326248</v>
      </c>
      <c r="M21" s="12">
        <v>4144</v>
      </c>
      <c r="N21" s="13">
        <v>0.20190012180267966</v>
      </c>
      <c r="O21" s="14">
        <v>1.9787644787644831E-2</v>
      </c>
    </row>
    <row r="22" spans="2:16" ht="15" thickBot="1">
      <c r="B22" s="62"/>
      <c r="C22" s="63" t="s">
        <v>10</v>
      </c>
      <c r="D22" s="17">
        <v>453</v>
      </c>
      <c r="E22" s="18">
        <v>0.11333500125093821</v>
      </c>
      <c r="F22" s="17">
        <v>341</v>
      </c>
      <c r="G22" s="18">
        <v>0.13521015067406819</v>
      </c>
      <c r="H22" s="19">
        <v>0.32844574780058644</v>
      </c>
      <c r="I22" s="17">
        <v>525</v>
      </c>
      <c r="J22" s="19">
        <v>-0.13714285714285712</v>
      </c>
      <c r="K22" s="17">
        <v>3627</v>
      </c>
      <c r="L22" s="18">
        <v>0.15085471862912281</v>
      </c>
      <c r="M22" s="17">
        <v>2344</v>
      </c>
      <c r="N22" s="18">
        <v>0.11420219244823386</v>
      </c>
      <c r="O22" s="19">
        <v>0.54735494880546076</v>
      </c>
    </row>
    <row r="23" spans="2:16" ht="15" thickBot="1">
      <c r="B23" s="62"/>
      <c r="C23" s="64" t="s">
        <v>4</v>
      </c>
      <c r="D23" s="12">
        <v>812</v>
      </c>
      <c r="E23" s="13">
        <v>0.20315236427320491</v>
      </c>
      <c r="F23" s="12">
        <v>389</v>
      </c>
      <c r="G23" s="13">
        <v>0.15424266455194291</v>
      </c>
      <c r="H23" s="14">
        <v>1.0874035989717226</v>
      </c>
      <c r="I23" s="12">
        <v>527</v>
      </c>
      <c r="J23" s="14">
        <v>0.54079696394686905</v>
      </c>
      <c r="K23" s="12">
        <v>3146</v>
      </c>
      <c r="L23" s="13">
        <v>0.13084889572848646</v>
      </c>
      <c r="M23" s="12">
        <v>2736</v>
      </c>
      <c r="N23" s="13">
        <v>0.13330085261875763</v>
      </c>
      <c r="O23" s="14">
        <v>0.14985380116959068</v>
      </c>
    </row>
    <row r="24" spans="2:16" ht="15" thickBot="1">
      <c r="B24" s="62"/>
      <c r="C24" s="65" t="s">
        <v>12</v>
      </c>
      <c r="D24" s="17">
        <v>388</v>
      </c>
      <c r="E24" s="18">
        <v>9.7072804603452592E-2</v>
      </c>
      <c r="F24" s="17">
        <v>177</v>
      </c>
      <c r="G24" s="18">
        <v>7.0182394924662966E-2</v>
      </c>
      <c r="H24" s="19">
        <v>1.1920903954802258</v>
      </c>
      <c r="I24" s="17">
        <v>253</v>
      </c>
      <c r="J24" s="19">
        <v>0.53359683794466406</v>
      </c>
      <c r="K24" s="17">
        <v>2090</v>
      </c>
      <c r="L24" s="18">
        <v>8.6927588071372131E-2</v>
      </c>
      <c r="M24" s="17">
        <v>1370</v>
      </c>
      <c r="N24" s="18">
        <v>6.6747868453105971E-2</v>
      </c>
      <c r="O24" s="19">
        <v>0.52554744525547448</v>
      </c>
    </row>
    <row r="25" spans="2:16" ht="15" thickBot="1">
      <c r="B25" s="62"/>
      <c r="C25" s="11" t="s">
        <v>11</v>
      </c>
      <c r="D25" s="12">
        <v>151</v>
      </c>
      <c r="E25" s="13">
        <v>3.7778333750312733E-2</v>
      </c>
      <c r="F25" s="12">
        <v>122</v>
      </c>
      <c r="G25" s="13">
        <v>4.8374306106264871E-2</v>
      </c>
      <c r="H25" s="14">
        <v>0.23770491803278682</v>
      </c>
      <c r="I25" s="12">
        <v>171</v>
      </c>
      <c r="J25" s="14">
        <v>-0.11695906432748537</v>
      </c>
      <c r="K25" s="12">
        <v>1391</v>
      </c>
      <c r="L25" s="13">
        <v>5.7854677036975416E-2</v>
      </c>
      <c r="M25" s="12">
        <v>1177</v>
      </c>
      <c r="N25" s="13">
        <v>5.7344701583434833E-2</v>
      </c>
      <c r="O25" s="14">
        <v>0.18181818181818188</v>
      </c>
    </row>
    <row r="26" spans="2:16" ht="15" thickBot="1">
      <c r="B26" s="62"/>
      <c r="C26" s="65" t="s">
        <v>57</v>
      </c>
      <c r="D26" s="17">
        <v>71</v>
      </c>
      <c r="E26" s="18">
        <v>1.7763322491868901E-2</v>
      </c>
      <c r="F26" s="17">
        <v>41</v>
      </c>
      <c r="G26" s="18">
        <v>1.625693893735131E-2</v>
      </c>
      <c r="H26" s="19">
        <v>0.73170731707317072</v>
      </c>
      <c r="I26" s="17">
        <v>45</v>
      </c>
      <c r="J26" s="19">
        <v>0.57777777777777772</v>
      </c>
      <c r="K26" s="17">
        <v>391</v>
      </c>
      <c r="L26" s="18">
        <v>1.6262529634405023E-2</v>
      </c>
      <c r="M26" s="17">
        <v>373</v>
      </c>
      <c r="N26" s="18">
        <v>1.8172959805115713E-2</v>
      </c>
      <c r="O26" s="19">
        <v>4.8257372654155528E-2</v>
      </c>
    </row>
    <row r="27" spans="2:16" ht="15" thickBot="1">
      <c r="B27" s="66"/>
      <c r="C27" s="11" t="s">
        <v>28</v>
      </c>
      <c r="D27" s="12">
        <f>+D28-SUM(D19:D26)</f>
        <v>36</v>
      </c>
      <c r="E27" s="13">
        <f>+E28-SUM(E19:E26)</f>
        <v>9.0067550662997764E-3</v>
      </c>
      <c r="F27" s="12">
        <f>+F28-SUM(F19:F26)</f>
        <v>25</v>
      </c>
      <c r="G27" s="13">
        <f>+G28-SUM(G19:G26)</f>
        <v>9.9127676447263724E-3</v>
      </c>
      <c r="H27" s="14">
        <f>+D27/F27-1</f>
        <v>0.43999999999999995</v>
      </c>
      <c r="I27" s="12">
        <f>+I28-SUM(I20:I26)</f>
        <v>568</v>
      </c>
      <c r="J27" s="14">
        <f>+D27/I27-1</f>
        <v>-0.93661971830985913</v>
      </c>
      <c r="K27" s="12">
        <f>+K28-SUM(K19:K26)</f>
        <v>295</v>
      </c>
      <c r="L27" s="13">
        <f>+L28-SUM(L19:L26)</f>
        <v>1.2269683483758342E-2</v>
      </c>
      <c r="M27" s="12">
        <f>+M28-SUM(M19:M26)</f>
        <v>147</v>
      </c>
      <c r="N27" s="13">
        <f>+N28-SUM(N19:N26)</f>
        <v>7.1619975639464206E-3</v>
      </c>
      <c r="O27" s="14">
        <f>+K27/M27-1</f>
        <v>1.0068027210884352</v>
      </c>
    </row>
    <row r="28" spans="2:16" ht="15" thickBot="1">
      <c r="B28" s="20" t="s">
        <v>33</v>
      </c>
      <c r="C28" s="20" t="s">
        <v>29</v>
      </c>
      <c r="D28" s="21">
        <v>3997</v>
      </c>
      <c r="E28" s="22">
        <v>1</v>
      </c>
      <c r="F28" s="21">
        <v>2522</v>
      </c>
      <c r="G28" s="22">
        <v>1</v>
      </c>
      <c r="H28" s="23">
        <v>0.58485329103885797</v>
      </c>
      <c r="I28" s="21">
        <v>3055</v>
      </c>
      <c r="J28" s="22">
        <v>0.30834697217675933</v>
      </c>
      <c r="K28" s="21">
        <v>24043</v>
      </c>
      <c r="L28" s="22">
        <v>1</v>
      </c>
      <c r="M28" s="21">
        <v>20525</v>
      </c>
      <c r="N28" s="22">
        <v>1</v>
      </c>
      <c r="O28" s="23">
        <v>0.17140073081607787</v>
      </c>
    </row>
    <row r="29" spans="2:16" ht="15" thickBot="1">
      <c r="B29" s="20" t="s">
        <v>46</v>
      </c>
      <c r="C29" s="20" t="s">
        <v>29</v>
      </c>
      <c r="D29" s="21">
        <v>3</v>
      </c>
      <c r="E29" s="22">
        <v>1</v>
      </c>
      <c r="F29" s="21">
        <v>1</v>
      </c>
      <c r="G29" s="22">
        <v>1</v>
      </c>
      <c r="H29" s="23">
        <v>2</v>
      </c>
      <c r="I29" s="21">
        <v>1</v>
      </c>
      <c r="J29" s="22">
        <v>2</v>
      </c>
      <c r="K29" s="21">
        <v>21</v>
      </c>
      <c r="L29" s="22">
        <v>1</v>
      </c>
      <c r="M29" s="21">
        <v>5</v>
      </c>
      <c r="N29" s="22">
        <v>1</v>
      </c>
      <c r="O29" s="23">
        <v>3.2</v>
      </c>
      <c r="P29" s="31"/>
    </row>
    <row r="30" spans="2:16" ht="15" thickBot="1">
      <c r="B30" s="97"/>
      <c r="C30" s="98" t="s">
        <v>29</v>
      </c>
      <c r="D30" s="24">
        <v>4049</v>
      </c>
      <c r="E30" s="25">
        <v>1</v>
      </c>
      <c r="F30" s="24">
        <v>2547</v>
      </c>
      <c r="G30" s="25">
        <v>1</v>
      </c>
      <c r="H30" s="26">
        <v>0.58971338829996078</v>
      </c>
      <c r="I30" s="24">
        <v>3087</v>
      </c>
      <c r="J30" s="26">
        <v>0.31162941367023</v>
      </c>
      <c r="K30" s="24">
        <v>24450</v>
      </c>
      <c r="L30" s="25">
        <v>1</v>
      </c>
      <c r="M30" s="24">
        <v>20714</v>
      </c>
      <c r="N30" s="25">
        <v>1</v>
      </c>
      <c r="O30" s="26">
        <v>0.18036110842908171</v>
      </c>
      <c r="P30" s="31"/>
    </row>
    <row r="31" spans="2:16" ht="14.45" customHeight="1">
      <c r="B31" s="1" t="s">
        <v>60</v>
      </c>
      <c r="C31" s="27"/>
      <c r="D31" s="1"/>
      <c r="E31" s="1"/>
      <c r="F31" s="1"/>
      <c r="G31" s="1"/>
    </row>
    <row r="32" spans="2:16">
      <c r="B32" s="28" t="s">
        <v>61</v>
      </c>
      <c r="C32" s="1"/>
      <c r="D32" s="1"/>
      <c r="E32" s="1"/>
      <c r="F32" s="1"/>
      <c r="G32" s="1"/>
    </row>
    <row r="33" spans="2:15" ht="14.25" customHeight="1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2:1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5">
      <c r="B35" s="89" t="s">
        <v>34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59"/>
    </row>
    <row r="36" spans="2:15" ht="15" thickBot="1">
      <c r="B36" s="96" t="s">
        <v>35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60" t="s">
        <v>31</v>
      </c>
    </row>
    <row r="37" spans="2:15" ht="14.45" customHeight="1">
      <c r="B37" s="111" t="s">
        <v>20</v>
      </c>
      <c r="C37" s="113" t="s">
        <v>1</v>
      </c>
      <c r="D37" s="93" t="s">
        <v>90</v>
      </c>
      <c r="E37" s="93"/>
      <c r="F37" s="93"/>
      <c r="G37" s="93"/>
      <c r="H37" s="84"/>
      <c r="I37" s="83" t="s">
        <v>85</v>
      </c>
      <c r="J37" s="84"/>
      <c r="K37" s="83" t="s">
        <v>94</v>
      </c>
      <c r="L37" s="93"/>
      <c r="M37" s="93"/>
      <c r="N37" s="93"/>
      <c r="O37" s="94"/>
    </row>
    <row r="38" spans="2:15" ht="14.45" customHeight="1" thickBot="1">
      <c r="B38" s="112"/>
      <c r="C38" s="114"/>
      <c r="D38" s="91" t="s">
        <v>91</v>
      </c>
      <c r="E38" s="91"/>
      <c r="F38" s="91"/>
      <c r="G38" s="91"/>
      <c r="H38" s="95"/>
      <c r="I38" s="90" t="s">
        <v>86</v>
      </c>
      <c r="J38" s="95"/>
      <c r="K38" s="90" t="s">
        <v>95</v>
      </c>
      <c r="L38" s="91"/>
      <c r="M38" s="91"/>
      <c r="N38" s="91"/>
      <c r="O38" s="92"/>
    </row>
    <row r="39" spans="2:15" ht="14.45" customHeight="1">
      <c r="B39" s="112"/>
      <c r="C39" s="114"/>
      <c r="D39" s="85">
        <v>2023</v>
      </c>
      <c r="E39" s="86"/>
      <c r="F39" s="85">
        <v>2022</v>
      </c>
      <c r="G39" s="86"/>
      <c r="H39" s="101" t="s">
        <v>21</v>
      </c>
      <c r="I39" s="81">
        <v>2023</v>
      </c>
      <c r="J39" s="81" t="s">
        <v>92</v>
      </c>
      <c r="K39" s="85">
        <v>2023</v>
      </c>
      <c r="L39" s="86"/>
      <c r="M39" s="85">
        <v>2022</v>
      </c>
      <c r="N39" s="86"/>
      <c r="O39" s="101" t="s">
        <v>21</v>
      </c>
    </row>
    <row r="40" spans="2:15" ht="14.45" customHeight="1" thickBot="1">
      <c r="B40" s="103" t="s">
        <v>20</v>
      </c>
      <c r="C40" s="105" t="s">
        <v>23</v>
      </c>
      <c r="D40" s="87"/>
      <c r="E40" s="88"/>
      <c r="F40" s="87"/>
      <c r="G40" s="88"/>
      <c r="H40" s="102"/>
      <c r="I40" s="82"/>
      <c r="J40" s="82"/>
      <c r="K40" s="87"/>
      <c r="L40" s="88"/>
      <c r="M40" s="87"/>
      <c r="N40" s="88"/>
      <c r="O40" s="102"/>
    </row>
    <row r="41" spans="2:15" ht="14.45" customHeight="1">
      <c r="B41" s="103"/>
      <c r="C41" s="105"/>
      <c r="D41" s="4" t="s">
        <v>24</v>
      </c>
      <c r="E41" s="5" t="s">
        <v>2</v>
      </c>
      <c r="F41" s="4" t="s">
        <v>24</v>
      </c>
      <c r="G41" s="5" t="s">
        <v>2</v>
      </c>
      <c r="H41" s="107" t="s">
        <v>25</v>
      </c>
      <c r="I41" s="6" t="s">
        <v>24</v>
      </c>
      <c r="J41" s="109" t="s">
        <v>93</v>
      </c>
      <c r="K41" s="4" t="s">
        <v>24</v>
      </c>
      <c r="L41" s="5" t="s">
        <v>2</v>
      </c>
      <c r="M41" s="4" t="s">
        <v>24</v>
      </c>
      <c r="N41" s="5" t="s">
        <v>2</v>
      </c>
      <c r="O41" s="107" t="s">
        <v>25</v>
      </c>
    </row>
    <row r="42" spans="2:15" ht="14.45" customHeight="1" thickBot="1">
      <c r="B42" s="104"/>
      <c r="C42" s="106"/>
      <c r="D42" s="7" t="s">
        <v>26</v>
      </c>
      <c r="E42" s="8" t="s">
        <v>27</v>
      </c>
      <c r="F42" s="7" t="s">
        <v>26</v>
      </c>
      <c r="G42" s="8" t="s">
        <v>27</v>
      </c>
      <c r="H42" s="108"/>
      <c r="I42" s="9" t="s">
        <v>26</v>
      </c>
      <c r="J42" s="110"/>
      <c r="K42" s="7" t="s">
        <v>26</v>
      </c>
      <c r="L42" s="8" t="s">
        <v>27</v>
      </c>
      <c r="M42" s="7" t="s">
        <v>26</v>
      </c>
      <c r="N42" s="8" t="s">
        <v>27</v>
      </c>
      <c r="O42" s="108"/>
    </row>
    <row r="43" spans="2:15" ht="14.45" customHeight="1" thickBot="1">
      <c r="B43" s="61"/>
      <c r="C43" s="11" t="s">
        <v>12</v>
      </c>
      <c r="D43" s="12"/>
      <c r="E43" s="13"/>
      <c r="F43" s="12"/>
      <c r="G43" s="13"/>
      <c r="H43" s="14"/>
      <c r="I43" s="12"/>
      <c r="J43" s="14"/>
      <c r="K43" s="12"/>
      <c r="L43" s="13"/>
      <c r="M43" s="12">
        <v>1</v>
      </c>
      <c r="N43" s="13">
        <v>1</v>
      </c>
      <c r="O43" s="14"/>
    </row>
    <row r="44" spans="2:15" ht="15" thickBot="1">
      <c r="B44" s="20" t="s">
        <v>32</v>
      </c>
      <c r="C44" s="20" t="s">
        <v>29</v>
      </c>
      <c r="D44" s="21"/>
      <c r="E44" s="22"/>
      <c r="F44" s="21"/>
      <c r="G44" s="22"/>
      <c r="H44" s="23"/>
      <c r="I44" s="21"/>
      <c r="J44" s="22"/>
      <c r="K44" s="21"/>
      <c r="L44" s="22"/>
      <c r="M44" s="21">
        <v>1</v>
      </c>
      <c r="N44" s="22">
        <v>1</v>
      </c>
      <c r="O44" s="23"/>
    </row>
    <row r="45" spans="2:15" ht="15" thickBot="1">
      <c r="B45" s="61"/>
      <c r="C45" s="11" t="s">
        <v>3</v>
      </c>
      <c r="D45" s="12">
        <v>750</v>
      </c>
      <c r="E45" s="13">
        <v>0.27746947835738067</v>
      </c>
      <c r="F45" s="12">
        <v>331</v>
      </c>
      <c r="G45" s="13">
        <v>0.18337950138504155</v>
      </c>
      <c r="H45" s="14">
        <v>1.2658610271903323</v>
      </c>
      <c r="I45" s="12">
        <v>464</v>
      </c>
      <c r="J45" s="14">
        <v>0.61637931034482762</v>
      </c>
      <c r="K45" s="12">
        <v>3906</v>
      </c>
      <c r="L45" s="13">
        <v>0.21913043478260869</v>
      </c>
      <c r="M45" s="12">
        <v>4010</v>
      </c>
      <c r="N45" s="13">
        <v>0.26035579794831842</v>
      </c>
      <c r="O45" s="14">
        <v>-2.5935162094763098E-2</v>
      </c>
    </row>
    <row r="46" spans="2:15" ht="15" thickBot="1">
      <c r="B46" s="62"/>
      <c r="C46" s="16" t="s">
        <v>8</v>
      </c>
      <c r="D46" s="17">
        <v>264</v>
      </c>
      <c r="E46" s="18">
        <v>9.7669256381798006E-2</v>
      </c>
      <c r="F46" s="17">
        <v>226</v>
      </c>
      <c r="G46" s="18">
        <v>0.12520775623268698</v>
      </c>
      <c r="H46" s="19">
        <v>0.16814159292035402</v>
      </c>
      <c r="I46" s="17">
        <v>411</v>
      </c>
      <c r="J46" s="19">
        <v>-0.35766423357664234</v>
      </c>
      <c r="K46" s="17">
        <v>3409</v>
      </c>
      <c r="L46" s="18">
        <v>0.19124824684431976</v>
      </c>
      <c r="M46" s="17">
        <v>2888</v>
      </c>
      <c r="N46" s="18">
        <v>0.18750811582911311</v>
      </c>
      <c r="O46" s="19">
        <v>0.18040166204986141</v>
      </c>
    </row>
    <row r="47" spans="2:15" ht="15" customHeight="1" thickBot="1">
      <c r="B47" s="62"/>
      <c r="C47" s="11" t="s">
        <v>9</v>
      </c>
      <c r="D47" s="12">
        <v>603</v>
      </c>
      <c r="E47" s="13">
        <v>0.22308546059933407</v>
      </c>
      <c r="F47" s="12">
        <v>539</v>
      </c>
      <c r="G47" s="13">
        <v>0.29861495844875346</v>
      </c>
      <c r="H47" s="14">
        <v>0.11873840445269024</v>
      </c>
      <c r="I47" s="12">
        <v>318</v>
      </c>
      <c r="J47" s="14">
        <v>0.89622641509433953</v>
      </c>
      <c r="K47" s="12">
        <v>3402</v>
      </c>
      <c r="L47" s="13">
        <v>0.19085553997194951</v>
      </c>
      <c r="M47" s="12">
        <v>3324</v>
      </c>
      <c r="N47" s="13">
        <v>0.21581612777561357</v>
      </c>
      <c r="O47" s="14">
        <v>2.3465703971119023E-2</v>
      </c>
    </row>
    <row r="48" spans="2:15" ht="15" thickBot="1">
      <c r="B48" s="62"/>
      <c r="C48" s="63" t="s">
        <v>10</v>
      </c>
      <c r="D48" s="17">
        <v>345</v>
      </c>
      <c r="E48" s="18">
        <v>0.12763596004439512</v>
      </c>
      <c r="F48" s="17">
        <v>248</v>
      </c>
      <c r="G48" s="18">
        <v>0.13739612188365652</v>
      </c>
      <c r="H48" s="19">
        <v>0.3911290322580645</v>
      </c>
      <c r="I48" s="17">
        <v>440</v>
      </c>
      <c r="J48" s="19">
        <v>-0.21590909090909094</v>
      </c>
      <c r="K48" s="17">
        <v>2996</v>
      </c>
      <c r="L48" s="18">
        <v>0.16807854137447406</v>
      </c>
      <c r="M48" s="17">
        <v>1729</v>
      </c>
      <c r="N48" s="18">
        <v>0.11225814829242955</v>
      </c>
      <c r="O48" s="19">
        <v>0.7327935222672064</v>
      </c>
    </row>
    <row r="49" spans="2:15" ht="15" customHeight="1" thickBot="1">
      <c r="B49" s="62"/>
      <c r="C49" s="64" t="s">
        <v>4</v>
      </c>
      <c r="D49" s="12">
        <v>485</v>
      </c>
      <c r="E49" s="13">
        <v>0.17943026267110618</v>
      </c>
      <c r="F49" s="12">
        <v>314</v>
      </c>
      <c r="G49" s="13">
        <v>0.1739612188365651</v>
      </c>
      <c r="H49" s="14">
        <v>0.54458598726114649</v>
      </c>
      <c r="I49" s="12">
        <v>408</v>
      </c>
      <c r="J49" s="14">
        <v>0.18872549019607843</v>
      </c>
      <c r="K49" s="12">
        <v>2077</v>
      </c>
      <c r="L49" s="13">
        <v>0.11652173913043479</v>
      </c>
      <c r="M49" s="12">
        <v>1875</v>
      </c>
      <c r="N49" s="13">
        <v>0.12173743669653292</v>
      </c>
      <c r="O49" s="14">
        <v>0.10773333333333324</v>
      </c>
    </row>
    <row r="50" spans="2:15" ht="15" thickBot="1">
      <c r="B50" s="62"/>
      <c r="C50" s="65" t="s">
        <v>11</v>
      </c>
      <c r="D50" s="17">
        <v>82</v>
      </c>
      <c r="E50" s="18">
        <v>3.0336662967073623E-2</v>
      </c>
      <c r="F50" s="17">
        <v>61</v>
      </c>
      <c r="G50" s="18">
        <v>3.3795013850415515E-2</v>
      </c>
      <c r="H50" s="19">
        <v>0.34426229508196715</v>
      </c>
      <c r="I50" s="17">
        <v>82</v>
      </c>
      <c r="J50" s="19">
        <v>0</v>
      </c>
      <c r="K50" s="17">
        <v>934</v>
      </c>
      <c r="L50" s="18">
        <v>5.2398316970546983E-2</v>
      </c>
      <c r="M50" s="17">
        <v>820</v>
      </c>
      <c r="N50" s="18">
        <v>5.3239838981950394E-2</v>
      </c>
      <c r="O50" s="19">
        <v>0.13902439024390234</v>
      </c>
    </row>
    <row r="51" spans="2:15" ht="15" thickBot="1">
      <c r="B51" s="62"/>
      <c r="C51" s="11" t="s">
        <v>12</v>
      </c>
      <c r="D51" s="12">
        <v>101</v>
      </c>
      <c r="E51" s="13">
        <v>3.7365889752127263E-2</v>
      </c>
      <c r="F51" s="12">
        <v>49</v>
      </c>
      <c r="G51" s="13">
        <v>2.7146814404432132E-2</v>
      </c>
      <c r="H51" s="14">
        <v>1.0612244897959182</v>
      </c>
      <c r="I51" s="12">
        <v>116</v>
      </c>
      <c r="J51" s="14">
        <v>-0.12931034482758619</v>
      </c>
      <c r="K51" s="12">
        <v>713</v>
      </c>
      <c r="L51" s="13">
        <v>0.04</v>
      </c>
      <c r="M51" s="12">
        <v>391</v>
      </c>
      <c r="N51" s="13">
        <v>2.5386313465783666E-2</v>
      </c>
      <c r="O51" s="14">
        <v>0.82352941176470584</v>
      </c>
    </row>
    <row r="52" spans="2:15" ht="15" thickBot="1">
      <c r="B52" s="62"/>
      <c r="C52" s="65" t="s">
        <v>57</v>
      </c>
      <c r="D52" s="17">
        <v>71</v>
      </c>
      <c r="E52" s="18">
        <v>2.6267110617832039E-2</v>
      </c>
      <c r="F52" s="17">
        <v>37</v>
      </c>
      <c r="G52" s="18">
        <v>2.0498614958448753E-2</v>
      </c>
      <c r="H52" s="19">
        <v>0.91891891891891886</v>
      </c>
      <c r="I52" s="17">
        <v>44</v>
      </c>
      <c r="J52" s="19">
        <v>0.61363636363636354</v>
      </c>
      <c r="K52" s="17">
        <v>385</v>
      </c>
      <c r="L52" s="18">
        <v>2.1598877980364656E-2</v>
      </c>
      <c r="M52" s="17">
        <v>364</v>
      </c>
      <c r="N52" s="18">
        <v>2.3633294377353592E-2</v>
      </c>
      <c r="O52" s="19">
        <v>5.7692307692307709E-2</v>
      </c>
    </row>
    <row r="53" spans="2:15" ht="15" thickBot="1">
      <c r="B53" s="66"/>
      <c r="C53" s="11" t="s">
        <v>28</v>
      </c>
      <c r="D53" s="12">
        <v>2</v>
      </c>
      <c r="E53" s="13">
        <v>7.3991860895301518E-4</v>
      </c>
      <c r="F53" s="12">
        <v>0</v>
      </c>
      <c r="G53" s="13">
        <v>0</v>
      </c>
      <c r="H53" s="14"/>
      <c r="I53" s="12">
        <v>0</v>
      </c>
      <c r="J53" s="14"/>
      <c r="K53" s="12">
        <v>3</v>
      </c>
      <c r="L53" s="13">
        <v>1.6830294530154277E-4</v>
      </c>
      <c r="M53" s="12">
        <v>1</v>
      </c>
      <c r="N53" s="13">
        <v>6.4926632904817552E-5</v>
      </c>
      <c r="O53" s="14">
        <v>2</v>
      </c>
    </row>
    <row r="54" spans="2:15" ht="15" thickBot="1">
      <c r="B54" s="20" t="s">
        <v>33</v>
      </c>
      <c r="C54" s="20" t="s">
        <v>29</v>
      </c>
      <c r="D54" s="21">
        <v>2703</v>
      </c>
      <c r="E54" s="22">
        <v>1</v>
      </c>
      <c r="F54" s="21">
        <v>1805</v>
      </c>
      <c r="G54" s="22">
        <v>1</v>
      </c>
      <c r="H54" s="23">
        <v>0.49750692520775619</v>
      </c>
      <c r="I54" s="21">
        <v>2283</v>
      </c>
      <c r="J54" s="22">
        <v>0.18396846254927723</v>
      </c>
      <c r="K54" s="21">
        <v>17825</v>
      </c>
      <c r="L54" s="22">
        <v>1</v>
      </c>
      <c r="M54" s="21">
        <v>15402</v>
      </c>
      <c r="N54" s="22">
        <v>1</v>
      </c>
      <c r="O54" s="23">
        <v>0.15731723152837285</v>
      </c>
    </row>
    <row r="55" spans="2:15" ht="15" thickBot="1">
      <c r="B55" s="20" t="s">
        <v>46</v>
      </c>
      <c r="C55" s="20" t="s">
        <v>29</v>
      </c>
      <c r="D55" s="21">
        <v>1</v>
      </c>
      <c r="E55" s="22">
        <v>1</v>
      </c>
      <c r="F55" s="21">
        <v>1</v>
      </c>
      <c r="G55" s="22">
        <v>1</v>
      </c>
      <c r="H55" s="23">
        <v>0</v>
      </c>
      <c r="I55" s="21">
        <v>1</v>
      </c>
      <c r="J55" s="22">
        <v>0</v>
      </c>
      <c r="K55" s="21">
        <v>8</v>
      </c>
      <c r="L55" s="22">
        <v>1</v>
      </c>
      <c r="M55" s="21">
        <v>3</v>
      </c>
      <c r="N55" s="22">
        <v>1</v>
      </c>
      <c r="O55" s="23">
        <v>1.6666666666666665</v>
      </c>
    </row>
    <row r="56" spans="2:15" ht="15" thickBot="1">
      <c r="B56" s="97"/>
      <c r="C56" s="98" t="s">
        <v>29</v>
      </c>
      <c r="D56" s="24">
        <v>2704</v>
      </c>
      <c r="E56" s="25">
        <v>1</v>
      </c>
      <c r="F56" s="24">
        <v>1806</v>
      </c>
      <c r="G56" s="25">
        <v>1</v>
      </c>
      <c r="H56" s="26">
        <v>0.49723145071982278</v>
      </c>
      <c r="I56" s="24">
        <v>2284</v>
      </c>
      <c r="J56" s="26">
        <v>0.18388791593695264</v>
      </c>
      <c r="K56" s="24">
        <v>17833</v>
      </c>
      <c r="L56" s="25">
        <v>1</v>
      </c>
      <c r="M56" s="24">
        <v>15406</v>
      </c>
      <c r="N56" s="25">
        <v>1</v>
      </c>
      <c r="O56" s="26">
        <v>0.15753602492535368</v>
      </c>
    </row>
    <row r="57" spans="2:15">
      <c r="B57" s="1" t="s">
        <v>60</v>
      </c>
      <c r="C57" s="27"/>
      <c r="D57" s="1"/>
      <c r="E57" s="1"/>
      <c r="F57" s="1"/>
      <c r="G57" s="1"/>
      <c r="H57" s="69"/>
      <c r="I57" s="69"/>
      <c r="J57" s="69"/>
      <c r="K57" s="69"/>
      <c r="L57" s="69"/>
      <c r="M57" s="69"/>
      <c r="N57" s="69"/>
      <c r="O57" s="69"/>
    </row>
    <row r="58" spans="2:15">
      <c r="B58" s="28" t="s">
        <v>61</v>
      </c>
      <c r="C58" s="1"/>
      <c r="D58" s="1"/>
      <c r="E58" s="1"/>
      <c r="F58" s="1"/>
      <c r="G58" s="1"/>
    </row>
    <row r="60" spans="2:15">
      <c r="B60" s="89" t="s">
        <v>44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59"/>
    </row>
    <row r="61" spans="2:15" ht="15" thickBot="1">
      <c r="B61" s="96" t="s">
        <v>45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60" t="s">
        <v>31</v>
      </c>
    </row>
    <row r="62" spans="2:15">
      <c r="B62" s="111" t="s">
        <v>20</v>
      </c>
      <c r="C62" s="113" t="s">
        <v>1</v>
      </c>
      <c r="D62" s="93" t="s">
        <v>90</v>
      </c>
      <c r="E62" s="93"/>
      <c r="F62" s="93"/>
      <c r="G62" s="93"/>
      <c r="H62" s="84"/>
      <c r="I62" s="83" t="s">
        <v>85</v>
      </c>
      <c r="J62" s="84"/>
      <c r="K62" s="83" t="s">
        <v>94</v>
      </c>
      <c r="L62" s="93"/>
      <c r="M62" s="93"/>
      <c r="N62" s="93"/>
      <c r="O62" s="94"/>
    </row>
    <row r="63" spans="2:15" ht="15" thickBot="1">
      <c r="B63" s="112"/>
      <c r="C63" s="114"/>
      <c r="D63" s="91" t="s">
        <v>91</v>
      </c>
      <c r="E63" s="91"/>
      <c r="F63" s="91"/>
      <c r="G63" s="91"/>
      <c r="H63" s="95"/>
      <c r="I63" s="90" t="s">
        <v>86</v>
      </c>
      <c r="J63" s="95"/>
      <c r="K63" s="90" t="s">
        <v>95</v>
      </c>
      <c r="L63" s="91"/>
      <c r="M63" s="91"/>
      <c r="N63" s="91"/>
      <c r="O63" s="92"/>
    </row>
    <row r="64" spans="2:15" ht="15" customHeight="1">
      <c r="B64" s="112"/>
      <c r="C64" s="114"/>
      <c r="D64" s="85">
        <v>2023</v>
      </c>
      <c r="E64" s="86"/>
      <c r="F64" s="85">
        <v>2022</v>
      </c>
      <c r="G64" s="86"/>
      <c r="H64" s="101" t="s">
        <v>21</v>
      </c>
      <c r="I64" s="81">
        <v>2023</v>
      </c>
      <c r="J64" s="81" t="s">
        <v>92</v>
      </c>
      <c r="K64" s="85">
        <v>2023</v>
      </c>
      <c r="L64" s="86"/>
      <c r="M64" s="85">
        <v>2022</v>
      </c>
      <c r="N64" s="86"/>
      <c r="O64" s="101" t="s">
        <v>21</v>
      </c>
    </row>
    <row r="65" spans="2:15" ht="15" customHeight="1" thickBot="1">
      <c r="B65" s="103" t="s">
        <v>20</v>
      </c>
      <c r="C65" s="105" t="s">
        <v>23</v>
      </c>
      <c r="D65" s="87"/>
      <c r="E65" s="88"/>
      <c r="F65" s="87"/>
      <c r="G65" s="88"/>
      <c r="H65" s="102"/>
      <c r="I65" s="82"/>
      <c r="J65" s="82"/>
      <c r="K65" s="87"/>
      <c r="L65" s="88"/>
      <c r="M65" s="87"/>
      <c r="N65" s="88"/>
      <c r="O65" s="102"/>
    </row>
    <row r="66" spans="2:15" ht="15" customHeight="1">
      <c r="B66" s="103"/>
      <c r="C66" s="105"/>
      <c r="D66" s="4" t="s">
        <v>24</v>
      </c>
      <c r="E66" s="5" t="s">
        <v>2</v>
      </c>
      <c r="F66" s="4" t="s">
        <v>24</v>
      </c>
      <c r="G66" s="5" t="s">
        <v>2</v>
      </c>
      <c r="H66" s="107" t="s">
        <v>25</v>
      </c>
      <c r="I66" s="6" t="s">
        <v>24</v>
      </c>
      <c r="J66" s="109" t="s">
        <v>93</v>
      </c>
      <c r="K66" s="4" t="s">
        <v>24</v>
      </c>
      <c r="L66" s="5" t="s">
        <v>2</v>
      </c>
      <c r="M66" s="4" t="s">
        <v>24</v>
      </c>
      <c r="N66" s="5" t="s">
        <v>2</v>
      </c>
      <c r="O66" s="107" t="s">
        <v>25</v>
      </c>
    </row>
    <row r="67" spans="2:15" ht="26.25" thickBot="1">
      <c r="B67" s="104"/>
      <c r="C67" s="106"/>
      <c r="D67" s="7" t="s">
        <v>26</v>
      </c>
      <c r="E67" s="8" t="s">
        <v>27</v>
      </c>
      <c r="F67" s="7" t="s">
        <v>26</v>
      </c>
      <c r="G67" s="8" t="s">
        <v>27</v>
      </c>
      <c r="H67" s="108"/>
      <c r="I67" s="9" t="s">
        <v>26</v>
      </c>
      <c r="J67" s="110"/>
      <c r="K67" s="7" t="s">
        <v>26</v>
      </c>
      <c r="L67" s="8" t="s">
        <v>27</v>
      </c>
      <c r="M67" s="7" t="s">
        <v>26</v>
      </c>
      <c r="N67" s="8" t="s">
        <v>27</v>
      </c>
      <c r="O67" s="108"/>
    </row>
    <row r="68" spans="2:15" ht="15" thickBot="1">
      <c r="B68" s="61"/>
      <c r="C68" s="11" t="s">
        <v>12</v>
      </c>
      <c r="D68" s="12">
        <v>309</v>
      </c>
      <c r="E68" s="13">
        <v>0.22973977695167286</v>
      </c>
      <c r="F68" s="12">
        <v>131</v>
      </c>
      <c r="G68" s="13">
        <v>0.17678812415654521</v>
      </c>
      <c r="H68" s="14">
        <v>1.3587786259541983</v>
      </c>
      <c r="I68" s="12">
        <v>141</v>
      </c>
      <c r="J68" s="14">
        <v>1.1914893617021276</v>
      </c>
      <c r="K68" s="12">
        <v>1461</v>
      </c>
      <c r="L68" s="13">
        <v>0.22079492217016775</v>
      </c>
      <c r="M68" s="12">
        <v>1004</v>
      </c>
      <c r="N68" s="13">
        <v>0.18914845516201959</v>
      </c>
      <c r="O68" s="14">
        <v>0.45517928286852594</v>
      </c>
    </row>
    <row r="69" spans="2:15" ht="15" thickBot="1">
      <c r="B69" s="62"/>
      <c r="C69" s="16" t="s">
        <v>4</v>
      </c>
      <c r="D69" s="17">
        <v>327</v>
      </c>
      <c r="E69" s="18">
        <v>0.24312267657992565</v>
      </c>
      <c r="F69" s="17">
        <v>77</v>
      </c>
      <c r="G69" s="18">
        <v>0.1039136302294197</v>
      </c>
      <c r="H69" s="19">
        <v>3.2467532467532472</v>
      </c>
      <c r="I69" s="17">
        <v>119</v>
      </c>
      <c r="J69" s="19">
        <v>1.7478991596638656</v>
      </c>
      <c r="K69" s="17">
        <v>1076</v>
      </c>
      <c r="L69" s="18">
        <v>0.16261145534230015</v>
      </c>
      <c r="M69" s="17">
        <v>869</v>
      </c>
      <c r="N69" s="18">
        <v>0.16371514694800302</v>
      </c>
      <c r="O69" s="19">
        <v>0.23820483314154206</v>
      </c>
    </row>
    <row r="70" spans="2:15" ht="15" thickBot="1">
      <c r="B70" s="62"/>
      <c r="C70" s="11" t="s">
        <v>8</v>
      </c>
      <c r="D70" s="12">
        <v>184</v>
      </c>
      <c r="E70" s="13">
        <v>0.13680297397769517</v>
      </c>
      <c r="F70" s="12">
        <v>153</v>
      </c>
      <c r="G70" s="13">
        <v>0.20647773279352227</v>
      </c>
      <c r="H70" s="14">
        <v>0.20261437908496727</v>
      </c>
      <c r="I70" s="12">
        <v>136</v>
      </c>
      <c r="J70" s="14">
        <v>0.35294117647058831</v>
      </c>
      <c r="K70" s="12">
        <v>1006</v>
      </c>
      <c r="L70" s="13">
        <v>0.15203264319177875</v>
      </c>
      <c r="M70" s="12">
        <v>821</v>
      </c>
      <c r="N70" s="13">
        <v>0.15467219291635267</v>
      </c>
      <c r="O70" s="14">
        <v>0.22533495736906217</v>
      </c>
    </row>
    <row r="71" spans="2:15" ht="15" thickBot="1">
      <c r="B71" s="62"/>
      <c r="C71" s="63" t="s">
        <v>9</v>
      </c>
      <c r="D71" s="17">
        <v>141</v>
      </c>
      <c r="E71" s="18">
        <v>0.10483271375464684</v>
      </c>
      <c r="F71" s="17">
        <v>141</v>
      </c>
      <c r="G71" s="18">
        <v>0.19028340080971659</v>
      </c>
      <c r="H71" s="19">
        <v>0</v>
      </c>
      <c r="I71" s="17">
        <v>119</v>
      </c>
      <c r="J71" s="19">
        <v>0.18487394957983194</v>
      </c>
      <c r="K71" s="17">
        <v>997</v>
      </c>
      <c r="L71" s="18">
        <v>0.15067251020099742</v>
      </c>
      <c r="M71" s="17">
        <v>920</v>
      </c>
      <c r="N71" s="18">
        <v>0.17332328560663149</v>
      </c>
      <c r="O71" s="19">
        <v>8.3695652173912949E-2</v>
      </c>
    </row>
    <row r="72" spans="2:15" ht="15" thickBot="1">
      <c r="B72" s="62"/>
      <c r="C72" s="64" t="s">
        <v>10</v>
      </c>
      <c r="D72" s="12">
        <v>108</v>
      </c>
      <c r="E72" s="13">
        <v>8.0297397769516735E-2</v>
      </c>
      <c r="F72" s="12">
        <v>93</v>
      </c>
      <c r="G72" s="13">
        <v>0.12550607287449392</v>
      </c>
      <c r="H72" s="14">
        <v>0.16129032258064524</v>
      </c>
      <c r="I72" s="12">
        <v>85</v>
      </c>
      <c r="J72" s="14">
        <v>0.27058823529411757</v>
      </c>
      <c r="K72" s="12">
        <v>631</v>
      </c>
      <c r="L72" s="13">
        <v>9.5360435242557051E-2</v>
      </c>
      <c r="M72" s="12">
        <v>615</v>
      </c>
      <c r="N72" s="13">
        <v>0.11586284853051997</v>
      </c>
      <c r="O72" s="14">
        <v>2.6016260162601723E-2</v>
      </c>
    </row>
    <row r="73" spans="2:15" ht="15" thickBot="1">
      <c r="B73" s="62"/>
      <c r="C73" s="65" t="s">
        <v>3</v>
      </c>
      <c r="D73" s="17">
        <v>156</v>
      </c>
      <c r="E73" s="18">
        <v>0.11598513011152416</v>
      </c>
      <c r="F73" s="17">
        <v>49</v>
      </c>
      <c r="G73" s="18">
        <v>6.6126855600539811E-2</v>
      </c>
      <c r="H73" s="19">
        <v>2.1836734693877551</v>
      </c>
      <c r="I73" s="17">
        <v>88</v>
      </c>
      <c r="J73" s="19">
        <v>0.77272727272727271</v>
      </c>
      <c r="K73" s="17">
        <v>561</v>
      </c>
      <c r="L73" s="18">
        <v>8.4781623092035671E-2</v>
      </c>
      <c r="M73" s="17">
        <v>515</v>
      </c>
      <c r="N73" s="18">
        <v>9.7023360964581765E-2</v>
      </c>
      <c r="O73" s="19">
        <v>8.9320388349514612E-2</v>
      </c>
    </row>
    <row r="74" spans="2:15" ht="15" thickBot="1">
      <c r="B74" s="62"/>
      <c r="C74" s="11" t="s">
        <v>11</v>
      </c>
      <c r="D74" s="12">
        <v>79</v>
      </c>
      <c r="E74" s="13">
        <v>5.8736059479553904E-2</v>
      </c>
      <c r="F74" s="12">
        <v>62</v>
      </c>
      <c r="G74" s="13">
        <v>8.3670715249662617E-2</v>
      </c>
      <c r="H74" s="14">
        <v>0.27419354838709675</v>
      </c>
      <c r="I74" s="12">
        <v>94</v>
      </c>
      <c r="J74" s="14">
        <v>-0.15957446808510634</v>
      </c>
      <c r="K74" s="12">
        <v>478</v>
      </c>
      <c r="L74" s="13">
        <v>7.2238174399274602E-2</v>
      </c>
      <c r="M74" s="12">
        <v>362</v>
      </c>
      <c r="N74" s="13">
        <v>6.8198944988696303E-2</v>
      </c>
      <c r="O74" s="14">
        <v>0.32044198895027631</v>
      </c>
    </row>
    <row r="75" spans="2:15" ht="15" thickBot="1">
      <c r="B75" s="62"/>
      <c r="C75" s="65" t="s">
        <v>28</v>
      </c>
      <c r="D75" s="17">
        <f>+D76-SUM(D68:D74)</f>
        <v>41</v>
      </c>
      <c r="E75" s="18">
        <f>+E76-SUM(E68:E74)</f>
        <v>3.0483271375464804E-2</v>
      </c>
      <c r="F75" s="17">
        <f>+F76-SUM(F68:F74)</f>
        <v>35</v>
      </c>
      <c r="G75" s="18">
        <f>+G76-SUM(G68:G74)</f>
        <v>4.7233468286099978E-2</v>
      </c>
      <c r="H75" s="19">
        <f>+D75/F75-1</f>
        <v>0.17142857142857149</v>
      </c>
      <c r="I75" s="17">
        <f>+I76-SUM(I68:I74)</f>
        <v>21</v>
      </c>
      <c r="J75" s="19">
        <f>+D75/I75-1</f>
        <v>0.95238095238095233</v>
      </c>
      <c r="K75" s="17">
        <f>+K76-SUM(K68:K74)</f>
        <v>407</v>
      </c>
      <c r="L75" s="18">
        <f>+L76-SUM(L68:L74)</f>
        <v>6.1508236360888646E-2</v>
      </c>
      <c r="M75" s="17">
        <f>+M76-SUM(M68:M74)</f>
        <v>202</v>
      </c>
      <c r="N75" s="18">
        <f>+N76-SUM(N68:N74)</f>
        <v>3.8055764883195287E-2</v>
      </c>
      <c r="O75" s="19">
        <f>+K75/M75-1</f>
        <v>1.0148514851485149</v>
      </c>
    </row>
    <row r="76" spans="2:15" ht="15" thickBot="1">
      <c r="B76" s="97"/>
      <c r="C76" s="98" t="s">
        <v>29</v>
      </c>
      <c r="D76" s="24">
        <v>1345</v>
      </c>
      <c r="E76" s="25">
        <v>1</v>
      </c>
      <c r="F76" s="24">
        <v>741</v>
      </c>
      <c r="G76" s="25">
        <v>1</v>
      </c>
      <c r="H76" s="26">
        <v>0.81511470985155188</v>
      </c>
      <c r="I76" s="24">
        <v>803</v>
      </c>
      <c r="J76" s="26">
        <v>0.6749688667496887</v>
      </c>
      <c r="K76" s="24">
        <v>6617</v>
      </c>
      <c r="L76" s="25">
        <v>1</v>
      </c>
      <c r="M76" s="24">
        <v>5308</v>
      </c>
      <c r="N76" s="25">
        <v>1</v>
      </c>
      <c r="O76" s="26">
        <v>0.24660889223813109</v>
      </c>
    </row>
    <row r="77" spans="2:15">
      <c r="B77" s="1" t="s">
        <v>38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2:15">
      <c r="B78" s="28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2:N2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B3:N3"/>
    <mergeCell ref="B36:N36"/>
    <mergeCell ref="B30:C30"/>
    <mergeCell ref="B56:C56"/>
    <mergeCell ref="B76:C76"/>
    <mergeCell ref="D6:E7"/>
    <mergeCell ref="F6:G7"/>
    <mergeCell ref="H6:H7"/>
    <mergeCell ref="I6:I7"/>
    <mergeCell ref="J6:J7"/>
    <mergeCell ref="K6:L7"/>
    <mergeCell ref="B35:N35"/>
    <mergeCell ref="B37:B39"/>
    <mergeCell ref="C37:C39"/>
    <mergeCell ref="D38:H38"/>
    <mergeCell ref="I38:J38"/>
  </mergeCells>
  <conditionalFormatting sqref="D10:O17">
    <cfRule type="cellIs" dxfId="32" priority="34" operator="equal">
      <formula>0</formula>
    </cfRule>
  </conditionalFormatting>
  <conditionalFormatting sqref="D19:O27">
    <cfRule type="cellIs" dxfId="31" priority="24" operator="equal">
      <formula>0</formula>
    </cfRule>
  </conditionalFormatting>
  <conditionalFormatting sqref="D43:O43">
    <cfRule type="cellIs" dxfId="30" priority="19" operator="equal">
      <formula>0</formula>
    </cfRule>
  </conditionalFormatting>
  <conditionalFormatting sqref="D45:O53">
    <cfRule type="cellIs" dxfId="29" priority="8" operator="equal">
      <formula>0</formula>
    </cfRule>
  </conditionalFormatting>
  <conditionalFormatting sqref="D68:O75">
    <cfRule type="cellIs" dxfId="28" priority="1" operator="equal">
      <formula>0</formula>
    </cfRule>
  </conditionalFormatting>
  <conditionalFormatting sqref="H10:H29 O10:O29 J19:J27">
    <cfRule type="cellIs" dxfId="27" priority="28" operator="lessThan">
      <formula>0</formula>
    </cfRule>
  </conditionalFormatting>
  <conditionalFormatting sqref="H43:H55 O43:O55">
    <cfRule type="cellIs" dxfId="26" priority="6" operator="lessThan">
      <formula>0</formula>
    </cfRule>
  </conditionalFormatting>
  <conditionalFormatting sqref="H68:H75 J68:J75 O68:O75">
    <cfRule type="cellIs" dxfId="25" priority="5" operator="lessThan">
      <formula>0</formula>
    </cfRule>
  </conditionalFormatting>
  <conditionalFormatting sqref="J10:J17">
    <cfRule type="cellIs" dxfId="24" priority="38" operator="lessThan">
      <formula>0</formula>
    </cfRule>
  </conditionalFormatting>
  <conditionalFormatting sqref="J43">
    <cfRule type="cellIs" dxfId="23" priority="23" operator="lessThan">
      <formula>0</formula>
    </cfRule>
  </conditionalFormatting>
  <conditionalFormatting sqref="J45:J53">
    <cfRule type="cellIs" dxfId="22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topLeftCell="A14" zoomScale="90" zoomScaleNormal="90" workbookViewId="0">
      <selection activeCell="I8" sqref="I8"/>
    </sheetView>
  </sheetViews>
  <sheetFormatPr defaultColWidth="9.140625" defaultRowHeight="14.25"/>
  <cols>
    <col min="1" max="1" width="1.140625" style="40" customWidth="1"/>
    <col min="2" max="2" width="9.140625" style="40" customWidth="1"/>
    <col min="3" max="3" width="18.42578125" style="40" customWidth="1"/>
    <col min="4" max="9" width="9" style="40" customWidth="1"/>
    <col min="10" max="10" width="11" style="40" customWidth="1"/>
    <col min="11" max="14" width="9" style="40" customWidth="1"/>
    <col min="15" max="15" width="11.42578125" style="40" customWidth="1"/>
    <col min="16" max="16384" width="9.140625" style="40"/>
  </cols>
  <sheetData>
    <row r="1" spans="2:15">
      <c r="B1" s="40" t="s">
        <v>7</v>
      </c>
      <c r="E1" s="41"/>
      <c r="O1" s="42">
        <v>45175</v>
      </c>
    </row>
    <row r="2" spans="2:15">
      <c r="B2" s="89" t="s">
        <v>30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70"/>
    </row>
    <row r="3" spans="2:15" ht="15" thickBot="1">
      <c r="B3" s="96" t="s">
        <v>83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76" t="s">
        <v>84</v>
      </c>
    </row>
    <row r="4" spans="2:15" ht="15" customHeight="1">
      <c r="B4" s="111" t="s">
        <v>0</v>
      </c>
      <c r="C4" s="113" t="s">
        <v>1</v>
      </c>
      <c r="D4" s="93" t="s">
        <v>90</v>
      </c>
      <c r="E4" s="93"/>
      <c r="F4" s="93"/>
      <c r="G4" s="93"/>
      <c r="H4" s="84"/>
      <c r="I4" s="83" t="s">
        <v>85</v>
      </c>
      <c r="J4" s="84"/>
      <c r="K4" s="83" t="s">
        <v>94</v>
      </c>
      <c r="L4" s="93"/>
      <c r="M4" s="93"/>
      <c r="N4" s="93"/>
      <c r="O4" s="94"/>
    </row>
    <row r="5" spans="2:15" ht="15" thickBot="1">
      <c r="B5" s="112"/>
      <c r="C5" s="114"/>
      <c r="D5" s="91" t="s">
        <v>91</v>
      </c>
      <c r="E5" s="91"/>
      <c r="F5" s="91"/>
      <c r="G5" s="91"/>
      <c r="H5" s="95"/>
      <c r="I5" s="90" t="s">
        <v>86</v>
      </c>
      <c r="J5" s="95"/>
      <c r="K5" s="90" t="s">
        <v>95</v>
      </c>
      <c r="L5" s="91"/>
      <c r="M5" s="91"/>
      <c r="N5" s="91"/>
      <c r="O5" s="92"/>
    </row>
    <row r="6" spans="2:15" ht="19.5" customHeight="1">
      <c r="B6" s="112"/>
      <c r="C6" s="114"/>
      <c r="D6" s="85">
        <v>2023</v>
      </c>
      <c r="E6" s="86"/>
      <c r="F6" s="85">
        <v>2022</v>
      </c>
      <c r="G6" s="86"/>
      <c r="H6" s="101" t="s">
        <v>21</v>
      </c>
      <c r="I6" s="81">
        <v>2023</v>
      </c>
      <c r="J6" s="81" t="s">
        <v>92</v>
      </c>
      <c r="K6" s="85">
        <v>2023</v>
      </c>
      <c r="L6" s="86"/>
      <c r="M6" s="85">
        <v>2022</v>
      </c>
      <c r="N6" s="86"/>
      <c r="O6" s="101" t="s">
        <v>21</v>
      </c>
    </row>
    <row r="7" spans="2:15" ht="19.5" customHeight="1" thickBot="1">
      <c r="B7" s="103" t="s">
        <v>22</v>
      </c>
      <c r="C7" s="105" t="s">
        <v>23</v>
      </c>
      <c r="D7" s="87"/>
      <c r="E7" s="88"/>
      <c r="F7" s="87"/>
      <c r="G7" s="88"/>
      <c r="H7" s="102"/>
      <c r="I7" s="82"/>
      <c r="J7" s="82"/>
      <c r="K7" s="87"/>
      <c r="L7" s="88"/>
      <c r="M7" s="87"/>
      <c r="N7" s="88"/>
      <c r="O7" s="102"/>
    </row>
    <row r="8" spans="2:15" ht="15" customHeight="1">
      <c r="B8" s="103"/>
      <c r="C8" s="105"/>
      <c r="D8" s="4" t="s">
        <v>24</v>
      </c>
      <c r="E8" s="5" t="s">
        <v>2</v>
      </c>
      <c r="F8" s="4" t="s">
        <v>24</v>
      </c>
      <c r="G8" s="5" t="s">
        <v>2</v>
      </c>
      <c r="H8" s="107" t="s">
        <v>25</v>
      </c>
      <c r="I8" s="6" t="s">
        <v>24</v>
      </c>
      <c r="J8" s="109" t="s">
        <v>93</v>
      </c>
      <c r="K8" s="4" t="s">
        <v>24</v>
      </c>
      <c r="L8" s="5" t="s">
        <v>2</v>
      </c>
      <c r="M8" s="4" t="s">
        <v>24</v>
      </c>
      <c r="N8" s="5" t="s">
        <v>2</v>
      </c>
      <c r="O8" s="107" t="s">
        <v>25</v>
      </c>
    </row>
    <row r="9" spans="2:15" ht="15" customHeight="1" thickBot="1">
      <c r="B9" s="104"/>
      <c r="C9" s="106"/>
      <c r="D9" s="7" t="s">
        <v>26</v>
      </c>
      <c r="E9" s="8" t="s">
        <v>27</v>
      </c>
      <c r="F9" s="7" t="s">
        <v>26</v>
      </c>
      <c r="G9" s="8" t="s">
        <v>27</v>
      </c>
      <c r="H9" s="108"/>
      <c r="I9" s="9" t="s">
        <v>26</v>
      </c>
      <c r="J9" s="110"/>
      <c r="K9" s="7" t="s">
        <v>26</v>
      </c>
      <c r="L9" s="8" t="s">
        <v>27</v>
      </c>
      <c r="M9" s="7" t="s">
        <v>26</v>
      </c>
      <c r="N9" s="8" t="s">
        <v>27</v>
      </c>
      <c r="O9" s="108"/>
    </row>
    <row r="10" spans="2:15" ht="15" thickBot="1">
      <c r="B10" s="10">
        <v>1</v>
      </c>
      <c r="C10" s="11" t="s">
        <v>9</v>
      </c>
      <c r="D10" s="12">
        <v>76</v>
      </c>
      <c r="E10" s="13">
        <v>0.38974358974358975</v>
      </c>
      <c r="F10" s="12">
        <v>36</v>
      </c>
      <c r="G10" s="13">
        <v>0.5</v>
      </c>
      <c r="H10" s="14">
        <v>1.1111111111111112</v>
      </c>
      <c r="I10" s="12">
        <v>64</v>
      </c>
      <c r="J10" s="14">
        <v>0.1875</v>
      </c>
      <c r="K10" s="12">
        <v>457</v>
      </c>
      <c r="L10" s="13">
        <v>0.42511627906976746</v>
      </c>
      <c r="M10" s="12">
        <v>246</v>
      </c>
      <c r="N10" s="13">
        <v>0.32800000000000001</v>
      </c>
      <c r="O10" s="14">
        <v>0.85772357723577231</v>
      </c>
    </row>
    <row r="11" spans="2:15" ht="15" thickBot="1">
      <c r="B11" s="57">
        <v>2</v>
      </c>
      <c r="C11" s="16" t="s">
        <v>41</v>
      </c>
      <c r="D11" s="17">
        <v>26</v>
      </c>
      <c r="E11" s="18">
        <v>0.13333333333333333</v>
      </c>
      <c r="F11" s="17">
        <v>12</v>
      </c>
      <c r="G11" s="18">
        <v>0.16666666666666666</v>
      </c>
      <c r="H11" s="19">
        <v>1.1666666666666665</v>
      </c>
      <c r="I11" s="17">
        <v>51</v>
      </c>
      <c r="J11" s="19">
        <v>-0.49019607843137258</v>
      </c>
      <c r="K11" s="17">
        <v>183</v>
      </c>
      <c r="L11" s="18">
        <v>0.17023255813953489</v>
      </c>
      <c r="M11" s="17">
        <v>187</v>
      </c>
      <c r="N11" s="18">
        <v>0.24933333333333332</v>
      </c>
      <c r="O11" s="19">
        <v>-2.1390374331550777E-2</v>
      </c>
    </row>
    <row r="12" spans="2:15" ht="15" thickBot="1">
      <c r="B12" s="10">
        <v>3</v>
      </c>
      <c r="C12" s="11" t="s">
        <v>12</v>
      </c>
      <c r="D12" s="12">
        <v>17</v>
      </c>
      <c r="E12" s="13">
        <v>8.7179487179487175E-2</v>
      </c>
      <c r="F12" s="12">
        <v>4</v>
      </c>
      <c r="G12" s="13">
        <v>5.5555555555555552E-2</v>
      </c>
      <c r="H12" s="14">
        <v>3.25</v>
      </c>
      <c r="I12" s="12">
        <v>12</v>
      </c>
      <c r="J12" s="14">
        <v>0.41666666666666674</v>
      </c>
      <c r="K12" s="12">
        <v>110</v>
      </c>
      <c r="L12" s="13">
        <v>0.10232558139534884</v>
      </c>
      <c r="M12" s="12">
        <v>35</v>
      </c>
      <c r="N12" s="13">
        <v>4.6666666666666669E-2</v>
      </c>
      <c r="O12" s="14">
        <v>2.1428571428571428</v>
      </c>
    </row>
    <row r="13" spans="2:15" ht="15" thickBot="1">
      <c r="B13" s="57">
        <v>4</v>
      </c>
      <c r="C13" s="16" t="s">
        <v>4</v>
      </c>
      <c r="D13" s="17">
        <v>19</v>
      </c>
      <c r="E13" s="18">
        <v>9.7435897435897437E-2</v>
      </c>
      <c r="F13" s="17">
        <v>8</v>
      </c>
      <c r="G13" s="18">
        <v>0.1111111111111111</v>
      </c>
      <c r="H13" s="19">
        <v>1.375</v>
      </c>
      <c r="I13" s="17">
        <v>7</v>
      </c>
      <c r="J13" s="19">
        <v>1.7142857142857144</v>
      </c>
      <c r="K13" s="17">
        <v>94</v>
      </c>
      <c r="L13" s="18">
        <v>8.7441860465116275E-2</v>
      </c>
      <c r="M13" s="17">
        <v>148</v>
      </c>
      <c r="N13" s="18">
        <v>0.19733333333333333</v>
      </c>
      <c r="O13" s="19">
        <v>-0.36486486486486491</v>
      </c>
    </row>
    <row r="14" spans="2:15" ht="15" thickBot="1">
      <c r="B14" s="10">
        <v>5</v>
      </c>
      <c r="C14" s="11" t="s">
        <v>74</v>
      </c>
      <c r="D14" s="12">
        <v>5</v>
      </c>
      <c r="E14" s="13">
        <v>2.564102564102564E-2</v>
      </c>
      <c r="F14" s="12">
        <v>0</v>
      </c>
      <c r="G14" s="13">
        <v>0</v>
      </c>
      <c r="H14" s="14"/>
      <c r="I14" s="12">
        <v>5</v>
      </c>
      <c r="J14" s="14">
        <v>0</v>
      </c>
      <c r="K14" s="12">
        <v>55</v>
      </c>
      <c r="L14" s="13">
        <v>5.1162790697674418E-2</v>
      </c>
      <c r="M14" s="12">
        <v>17</v>
      </c>
      <c r="N14" s="13">
        <v>2.2666666666666668E-2</v>
      </c>
      <c r="O14" s="14">
        <v>2.2352941176470589</v>
      </c>
    </row>
    <row r="15" spans="2:15" ht="15" thickBot="1">
      <c r="B15" s="99" t="s">
        <v>43</v>
      </c>
      <c r="C15" s="100"/>
      <c r="D15" s="21">
        <f>SUM(D10:D14)</f>
        <v>143</v>
      </c>
      <c r="E15" s="22">
        <f>D15/D17</f>
        <v>0.73333333333333328</v>
      </c>
      <c r="F15" s="21">
        <f>SUM(F10:F14)</f>
        <v>60</v>
      </c>
      <c r="G15" s="22">
        <f>F15/F17</f>
        <v>0.83333333333333337</v>
      </c>
      <c r="H15" s="23">
        <f>D15/F15-1</f>
        <v>1.3833333333333333</v>
      </c>
      <c r="I15" s="21">
        <f>SUM(I10:I14)</f>
        <v>139</v>
      </c>
      <c r="J15" s="22">
        <f>D15/I15-1</f>
        <v>2.877697841726623E-2</v>
      </c>
      <c r="K15" s="21">
        <f>SUM(K10:K14)</f>
        <v>899</v>
      </c>
      <c r="L15" s="22">
        <f>K15/K17</f>
        <v>0.83627906976744182</v>
      </c>
      <c r="M15" s="21">
        <f>SUM(M10:M14)</f>
        <v>633</v>
      </c>
      <c r="N15" s="22">
        <f>M15/M17</f>
        <v>0.84399999999999997</v>
      </c>
      <c r="O15" s="23">
        <f>K15/M15-1</f>
        <v>0.42022116903633489</v>
      </c>
    </row>
    <row r="16" spans="2:15" ht="15" thickBot="1">
      <c r="B16" s="99" t="s">
        <v>28</v>
      </c>
      <c r="C16" s="100"/>
      <c r="D16" s="36">
        <f>D17-D15</f>
        <v>52</v>
      </c>
      <c r="E16" s="22">
        <f t="shared" ref="E16:N16" si="0">E17-E15</f>
        <v>0.26666666666666672</v>
      </c>
      <c r="F16" s="36">
        <f t="shared" si="0"/>
        <v>12</v>
      </c>
      <c r="G16" s="22">
        <f t="shared" si="0"/>
        <v>0.16666666666666641</v>
      </c>
      <c r="H16" s="23">
        <f>D16/F16-1</f>
        <v>3.333333333333333</v>
      </c>
      <c r="I16" s="36">
        <f t="shared" si="0"/>
        <v>11</v>
      </c>
      <c r="J16" s="23">
        <f>D16/I16-1</f>
        <v>3.7272727272727275</v>
      </c>
      <c r="K16" s="36">
        <f t="shared" si="0"/>
        <v>176</v>
      </c>
      <c r="L16" s="22">
        <f t="shared" si="0"/>
        <v>0.16372093023255818</v>
      </c>
      <c r="M16" s="36">
        <f t="shared" si="0"/>
        <v>117</v>
      </c>
      <c r="N16" s="22">
        <f t="shared" si="0"/>
        <v>0.15600000000000003</v>
      </c>
      <c r="O16" s="23">
        <f>K16/M16-1</f>
        <v>0.50427350427350426</v>
      </c>
    </row>
    <row r="17" spans="2:15" ht="15" thickBot="1">
      <c r="B17" s="97" t="s">
        <v>29</v>
      </c>
      <c r="C17" s="98"/>
      <c r="D17" s="24">
        <v>195</v>
      </c>
      <c r="E17" s="25">
        <v>1</v>
      </c>
      <c r="F17" s="24">
        <v>72</v>
      </c>
      <c r="G17" s="25">
        <v>0.99999999999999978</v>
      </c>
      <c r="H17" s="26">
        <v>1.7083333333333335</v>
      </c>
      <c r="I17" s="24">
        <v>150</v>
      </c>
      <c r="J17" s="26">
        <v>0.30000000000000004</v>
      </c>
      <c r="K17" s="24">
        <v>1075</v>
      </c>
      <c r="L17" s="25">
        <v>1</v>
      </c>
      <c r="M17" s="24">
        <v>750</v>
      </c>
      <c r="N17" s="25">
        <v>1</v>
      </c>
      <c r="O17" s="26">
        <v>0.43333333333333335</v>
      </c>
    </row>
    <row r="18" spans="2:15">
      <c r="B18" s="40" t="s">
        <v>62</v>
      </c>
    </row>
    <row r="19" spans="2:15">
      <c r="B19" s="71" t="s">
        <v>40</v>
      </c>
    </row>
    <row r="20" spans="2:15">
      <c r="B20" s="28" t="s">
        <v>63</v>
      </c>
      <c r="C20" s="1"/>
      <c r="D20" s="1"/>
      <c r="E20" s="1"/>
      <c r="F20" s="1"/>
      <c r="G20" s="1"/>
    </row>
    <row r="21" spans="2:15">
      <c r="B21" s="72" t="s">
        <v>39</v>
      </c>
    </row>
    <row r="22" spans="2:15">
      <c r="B22" s="72"/>
    </row>
  </sheetData>
  <mergeCells count="26">
    <mergeCell ref="B17:C17"/>
    <mergeCell ref="B15:C15"/>
    <mergeCell ref="B16:C16"/>
    <mergeCell ref="B2:N2"/>
    <mergeCell ref="M6:N7"/>
    <mergeCell ref="B4:B6"/>
    <mergeCell ref="C4:C6"/>
    <mergeCell ref="H6:H7"/>
    <mergeCell ref="I6:I7"/>
    <mergeCell ref="J6:J7"/>
    <mergeCell ref="K6:L7"/>
    <mergeCell ref="B7:B9"/>
    <mergeCell ref="C7:C9"/>
    <mergeCell ref="H8:H9"/>
    <mergeCell ref="D4:H4"/>
    <mergeCell ref="I4:J4"/>
    <mergeCell ref="J8:J9"/>
    <mergeCell ref="O8:O9"/>
    <mergeCell ref="D6:E7"/>
    <mergeCell ref="K4:O4"/>
    <mergeCell ref="B3:N3"/>
    <mergeCell ref="K5:O5"/>
    <mergeCell ref="O6:O7"/>
    <mergeCell ref="F6:G7"/>
    <mergeCell ref="D5:H5"/>
    <mergeCell ref="I5:J5"/>
  </mergeCells>
  <phoneticPr fontId="4" type="noConversion"/>
  <conditionalFormatting sqref="D10:O14">
    <cfRule type="cellIs" dxfId="21" priority="3" operator="equal">
      <formula>0</formula>
    </cfRule>
  </conditionalFormatting>
  <conditionalFormatting sqref="H10:H16 O10:O16">
    <cfRule type="cellIs" dxfId="20" priority="1" operator="lessThan">
      <formula>0</formula>
    </cfRule>
  </conditionalFormatting>
  <conditionalFormatting sqref="J10:J14">
    <cfRule type="cellIs" dxfId="19" priority="7" operator="lessThan">
      <formula>0</formula>
    </cfRule>
  </conditionalFormatting>
  <conditionalFormatting sqref="J16">
    <cfRule type="cellIs" dxfId="1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C981C-4740-454B-9A1C-81876EFF1CCA}">
  <sheetPr>
    <pageSetUpPr fitToPage="1"/>
  </sheetPr>
  <dimension ref="B1:W65"/>
  <sheetViews>
    <sheetView showGridLines="0" topLeftCell="A7" workbookViewId="0">
      <selection activeCell="J39" sqref="J39:J40"/>
    </sheetView>
  </sheetViews>
  <sheetFormatPr defaultColWidth="9.140625" defaultRowHeight="14.25"/>
  <cols>
    <col min="1" max="1" width="2" style="1" customWidth="1"/>
    <col min="2" max="2" width="8.140625" style="1" customWidth="1"/>
    <col min="3" max="3" width="21.28515625" style="1" customWidth="1"/>
    <col min="4" max="9" width="8.85546875" style="1" customWidth="1"/>
    <col min="10" max="10" width="9.42578125" style="1" customWidth="1"/>
    <col min="11" max="12" width="11.28515625" style="1" customWidth="1"/>
    <col min="13" max="14" width="8.85546875" style="1" customWidth="1"/>
    <col min="15" max="15" width="13.28515625" style="1" customWidth="1"/>
    <col min="16" max="16" width="9.42578125" style="1" customWidth="1"/>
    <col min="17" max="17" width="20.85546875" style="1" customWidth="1"/>
    <col min="18" max="22" width="11" style="1" customWidth="1"/>
    <col min="23" max="23" width="11.7109375" style="1" customWidth="1"/>
    <col min="24" max="16384" width="9.140625" style="1"/>
  </cols>
  <sheetData>
    <row r="1" spans="2:15">
      <c r="B1" s="1" t="s">
        <v>7</v>
      </c>
      <c r="D1" s="2"/>
      <c r="O1" s="42">
        <v>45175</v>
      </c>
    </row>
    <row r="2" spans="2:15" ht="14.45" customHeight="1">
      <c r="B2" s="89" t="s">
        <v>58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2:15" ht="14.45" customHeight="1">
      <c r="B3" s="96" t="s">
        <v>80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5" ht="14.45" customHeight="1" thickBot="1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3" t="s">
        <v>31</v>
      </c>
    </row>
    <row r="5" spans="2:15" ht="14.45" customHeight="1">
      <c r="B5" s="111" t="s">
        <v>0</v>
      </c>
      <c r="C5" s="113" t="s">
        <v>1</v>
      </c>
      <c r="D5" s="93" t="s">
        <v>90</v>
      </c>
      <c r="E5" s="93"/>
      <c r="F5" s="93"/>
      <c r="G5" s="93"/>
      <c r="H5" s="84"/>
      <c r="I5" s="83" t="s">
        <v>85</v>
      </c>
      <c r="J5" s="84"/>
      <c r="K5" s="83" t="s">
        <v>94</v>
      </c>
      <c r="L5" s="93"/>
      <c r="M5" s="93"/>
      <c r="N5" s="93"/>
      <c r="O5" s="94"/>
    </row>
    <row r="6" spans="2:15" ht="14.45" customHeight="1" thickBot="1">
      <c r="B6" s="112"/>
      <c r="C6" s="114"/>
      <c r="D6" s="91" t="s">
        <v>91</v>
      </c>
      <c r="E6" s="91"/>
      <c r="F6" s="91"/>
      <c r="G6" s="91"/>
      <c r="H6" s="95"/>
      <c r="I6" s="90" t="s">
        <v>86</v>
      </c>
      <c r="J6" s="95"/>
      <c r="K6" s="90" t="s">
        <v>95</v>
      </c>
      <c r="L6" s="91"/>
      <c r="M6" s="91"/>
      <c r="N6" s="91"/>
      <c r="O6" s="92"/>
    </row>
    <row r="7" spans="2:15" ht="14.45" customHeight="1">
      <c r="B7" s="112"/>
      <c r="C7" s="114"/>
      <c r="D7" s="85">
        <v>2023</v>
      </c>
      <c r="E7" s="86"/>
      <c r="F7" s="85">
        <v>2022</v>
      </c>
      <c r="G7" s="86"/>
      <c r="H7" s="101" t="s">
        <v>21</v>
      </c>
      <c r="I7" s="81">
        <v>2023</v>
      </c>
      <c r="J7" s="81" t="s">
        <v>92</v>
      </c>
      <c r="K7" s="85">
        <v>2023</v>
      </c>
      <c r="L7" s="86"/>
      <c r="M7" s="85">
        <v>2022</v>
      </c>
      <c r="N7" s="86"/>
      <c r="O7" s="101" t="s">
        <v>21</v>
      </c>
    </row>
    <row r="8" spans="2:15" ht="14.45" customHeight="1" thickBot="1">
      <c r="B8" s="103" t="s">
        <v>22</v>
      </c>
      <c r="C8" s="105" t="s">
        <v>23</v>
      </c>
      <c r="D8" s="87"/>
      <c r="E8" s="88"/>
      <c r="F8" s="87"/>
      <c r="G8" s="88"/>
      <c r="H8" s="102"/>
      <c r="I8" s="82"/>
      <c r="J8" s="82"/>
      <c r="K8" s="87"/>
      <c r="L8" s="88"/>
      <c r="M8" s="87"/>
      <c r="N8" s="88"/>
      <c r="O8" s="102"/>
    </row>
    <row r="9" spans="2:15" ht="14.45" customHeight="1">
      <c r="B9" s="103"/>
      <c r="C9" s="105"/>
      <c r="D9" s="4" t="s">
        <v>24</v>
      </c>
      <c r="E9" s="5" t="s">
        <v>2</v>
      </c>
      <c r="F9" s="4" t="s">
        <v>24</v>
      </c>
      <c r="G9" s="5" t="s">
        <v>2</v>
      </c>
      <c r="H9" s="107" t="s">
        <v>25</v>
      </c>
      <c r="I9" s="6" t="s">
        <v>24</v>
      </c>
      <c r="J9" s="109" t="s">
        <v>93</v>
      </c>
      <c r="K9" s="4" t="s">
        <v>24</v>
      </c>
      <c r="L9" s="5" t="s">
        <v>2</v>
      </c>
      <c r="M9" s="4" t="s">
        <v>24</v>
      </c>
      <c r="N9" s="5" t="s">
        <v>2</v>
      </c>
      <c r="O9" s="107" t="s">
        <v>25</v>
      </c>
    </row>
    <row r="10" spans="2:15" ht="14.45" customHeight="1" thickBot="1">
      <c r="B10" s="104"/>
      <c r="C10" s="106"/>
      <c r="D10" s="7" t="s">
        <v>26</v>
      </c>
      <c r="E10" s="8" t="s">
        <v>27</v>
      </c>
      <c r="F10" s="7" t="s">
        <v>26</v>
      </c>
      <c r="G10" s="8" t="s">
        <v>27</v>
      </c>
      <c r="H10" s="108"/>
      <c r="I10" s="9" t="s">
        <v>26</v>
      </c>
      <c r="J10" s="110"/>
      <c r="K10" s="7" t="s">
        <v>26</v>
      </c>
      <c r="L10" s="8" t="s">
        <v>27</v>
      </c>
      <c r="M10" s="7" t="s">
        <v>26</v>
      </c>
      <c r="N10" s="8" t="s">
        <v>27</v>
      </c>
      <c r="O10" s="108"/>
    </row>
    <row r="11" spans="2:15" ht="14.45" customHeight="1" thickBot="1">
      <c r="B11" s="10">
        <v>1</v>
      </c>
      <c r="C11" s="11" t="s">
        <v>11</v>
      </c>
      <c r="D11" s="12">
        <v>887</v>
      </c>
      <c r="E11" s="13">
        <v>0.17847082494969818</v>
      </c>
      <c r="F11" s="12">
        <v>699</v>
      </c>
      <c r="G11" s="13">
        <v>0.14831317632081475</v>
      </c>
      <c r="H11" s="14">
        <v>0.26895565092989981</v>
      </c>
      <c r="I11" s="12">
        <v>932</v>
      </c>
      <c r="J11" s="14">
        <v>-4.8283261802575139E-2</v>
      </c>
      <c r="K11" s="12">
        <v>8663</v>
      </c>
      <c r="L11" s="13">
        <v>0.20702098169478564</v>
      </c>
      <c r="M11" s="12">
        <v>9161</v>
      </c>
      <c r="N11" s="13">
        <v>0.22340633078086133</v>
      </c>
      <c r="O11" s="14">
        <v>-5.4360877633446103E-2</v>
      </c>
    </row>
    <row r="12" spans="2:15" ht="14.45" customHeight="1" thickBot="1">
      <c r="B12" s="15">
        <v>2</v>
      </c>
      <c r="C12" s="16" t="s">
        <v>16</v>
      </c>
      <c r="D12" s="17">
        <v>729</v>
      </c>
      <c r="E12" s="18">
        <v>0.14668008048289738</v>
      </c>
      <c r="F12" s="17">
        <v>1001</v>
      </c>
      <c r="G12" s="18">
        <v>0.21239125822193933</v>
      </c>
      <c r="H12" s="19">
        <v>-0.27172827172827174</v>
      </c>
      <c r="I12" s="17">
        <v>939</v>
      </c>
      <c r="J12" s="19">
        <v>-0.22364217252396168</v>
      </c>
      <c r="K12" s="17">
        <v>6357</v>
      </c>
      <c r="L12" s="18">
        <v>0.15191416144912298</v>
      </c>
      <c r="M12" s="17">
        <v>6070</v>
      </c>
      <c r="N12" s="18">
        <v>0.14802711798273424</v>
      </c>
      <c r="O12" s="19">
        <v>4.7281713344316412E-2</v>
      </c>
    </row>
    <row r="13" spans="2:15" ht="14.45" customHeight="1" thickBot="1">
      <c r="B13" s="10">
        <v>3</v>
      </c>
      <c r="C13" s="11" t="s">
        <v>13</v>
      </c>
      <c r="D13" s="12">
        <v>567</v>
      </c>
      <c r="E13" s="13">
        <v>0.11408450704225352</v>
      </c>
      <c r="F13" s="12">
        <v>515</v>
      </c>
      <c r="G13" s="13">
        <v>0.1092722257585402</v>
      </c>
      <c r="H13" s="14">
        <v>0.10097087378640768</v>
      </c>
      <c r="I13" s="12">
        <v>720</v>
      </c>
      <c r="J13" s="14">
        <v>-0.21250000000000002</v>
      </c>
      <c r="K13" s="12">
        <v>4945</v>
      </c>
      <c r="L13" s="13">
        <v>0.11817139033599389</v>
      </c>
      <c r="M13" s="12">
        <v>3925</v>
      </c>
      <c r="N13" s="13">
        <v>9.5717699848802615E-2</v>
      </c>
      <c r="O13" s="14">
        <v>0.2598726114649681</v>
      </c>
    </row>
    <row r="14" spans="2:15" ht="14.45" customHeight="1" thickBot="1">
      <c r="B14" s="15">
        <v>4</v>
      </c>
      <c r="C14" s="16" t="s">
        <v>37</v>
      </c>
      <c r="D14" s="17">
        <v>784</v>
      </c>
      <c r="E14" s="18">
        <v>0.15774647887323945</v>
      </c>
      <c r="F14" s="17">
        <v>255</v>
      </c>
      <c r="G14" s="18">
        <v>5.4105665181413111E-2</v>
      </c>
      <c r="H14" s="19">
        <v>2.0745098039215688</v>
      </c>
      <c r="I14" s="17">
        <v>559</v>
      </c>
      <c r="J14" s="19">
        <v>0.40250447227191422</v>
      </c>
      <c r="K14" s="17">
        <v>4548</v>
      </c>
      <c r="L14" s="18">
        <v>0.10868422310376141</v>
      </c>
      <c r="M14" s="17">
        <v>3120</v>
      </c>
      <c r="N14" s="18">
        <v>7.6086426376627811E-2</v>
      </c>
      <c r="O14" s="19">
        <v>0.45769230769230762</v>
      </c>
    </row>
    <row r="15" spans="2:15" ht="14.45" customHeight="1" thickBot="1">
      <c r="B15" s="10">
        <v>5</v>
      </c>
      <c r="C15" s="11" t="s">
        <v>9</v>
      </c>
      <c r="D15" s="12">
        <v>351</v>
      </c>
      <c r="E15" s="13">
        <v>7.0623742454728369E-2</v>
      </c>
      <c r="F15" s="12">
        <v>513</v>
      </c>
      <c r="G15" s="13">
        <v>0.10884786760025461</v>
      </c>
      <c r="H15" s="14">
        <v>-0.31578947368421051</v>
      </c>
      <c r="I15" s="12">
        <v>389</v>
      </c>
      <c r="J15" s="14">
        <v>-9.7686375321336727E-2</v>
      </c>
      <c r="K15" s="12">
        <v>3487</v>
      </c>
      <c r="L15" s="13">
        <v>8.3329350475553218E-2</v>
      </c>
      <c r="M15" s="12">
        <v>3411</v>
      </c>
      <c r="N15" s="13">
        <v>8.3182948836755602E-2</v>
      </c>
      <c r="O15" s="14">
        <v>2.2280856053943143E-2</v>
      </c>
    </row>
    <row r="16" spans="2:15" ht="14.45" customHeight="1" thickBot="1">
      <c r="B16" s="15">
        <v>6</v>
      </c>
      <c r="C16" s="16" t="s">
        <v>12</v>
      </c>
      <c r="D16" s="17">
        <v>418</v>
      </c>
      <c r="E16" s="18">
        <v>8.4104627766599604E-2</v>
      </c>
      <c r="F16" s="17">
        <v>489</v>
      </c>
      <c r="G16" s="18">
        <v>0.1037555697008275</v>
      </c>
      <c r="H16" s="19">
        <v>-0.14519427402862983</v>
      </c>
      <c r="I16" s="17">
        <v>388</v>
      </c>
      <c r="J16" s="19">
        <v>7.7319587628865927E-2</v>
      </c>
      <c r="K16" s="17">
        <v>3435</v>
      </c>
      <c r="L16" s="18">
        <v>8.208669884815753E-2</v>
      </c>
      <c r="M16" s="17">
        <v>4693</v>
      </c>
      <c r="N16" s="18">
        <v>0.114446666341511</v>
      </c>
      <c r="O16" s="19">
        <v>-0.26805881099509909</v>
      </c>
    </row>
    <row r="17" spans="2:23" ht="14.45" customHeight="1" thickBot="1">
      <c r="B17" s="10">
        <v>7</v>
      </c>
      <c r="C17" s="11" t="s">
        <v>17</v>
      </c>
      <c r="D17" s="12">
        <v>483</v>
      </c>
      <c r="E17" s="13">
        <v>9.7183098591549291E-2</v>
      </c>
      <c r="F17" s="12">
        <v>329</v>
      </c>
      <c r="G17" s="13">
        <v>6.980691703798006E-2</v>
      </c>
      <c r="H17" s="14">
        <v>0.46808510638297873</v>
      </c>
      <c r="I17" s="12">
        <v>550</v>
      </c>
      <c r="J17" s="14">
        <v>-0.12181818181818183</v>
      </c>
      <c r="K17" s="12">
        <v>3397</v>
      </c>
      <c r="L17" s="13">
        <v>8.1178607274291451E-2</v>
      </c>
      <c r="M17" s="12">
        <v>2560</v>
      </c>
      <c r="N17" s="13">
        <v>6.2429888309027945E-2</v>
      </c>
      <c r="O17" s="14">
        <v>0.32695312499999996</v>
      </c>
    </row>
    <row r="18" spans="2:23" ht="14.45" customHeight="1" thickBot="1">
      <c r="B18" s="15">
        <v>8</v>
      </c>
      <c r="C18" s="16" t="s">
        <v>18</v>
      </c>
      <c r="D18" s="17">
        <v>213</v>
      </c>
      <c r="E18" s="18">
        <v>4.2857142857142858E-2</v>
      </c>
      <c r="F18" s="17">
        <v>373</v>
      </c>
      <c r="G18" s="18">
        <v>7.9142796520263098E-2</v>
      </c>
      <c r="H18" s="19">
        <v>-0.42895442359249325</v>
      </c>
      <c r="I18" s="17">
        <v>220</v>
      </c>
      <c r="J18" s="19">
        <v>-3.1818181818181857E-2</v>
      </c>
      <c r="K18" s="17">
        <v>1945</v>
      </c>
      <c r="L18" s="18">
        <v>4.6479950293934903E-2</v>
      </c>
      <c r="M18" s="17">
        <v>2658</v>
      </c>
      <c r="N18" s="18">
        <v>6.4819782470857928E-2</v>
      </c>
      <c r="O18" s="19">
        <v>-0.26824680210684726</v>
      </c>
    </row>
    <row r="19" spans="2:23" ht="14.45" customHeight="1" thickBot="1">
      <c r="B19" s="10">
        <v>9</v>
      </c>
      <c r="C19" s="11" t="s">
        <v>15</v>
      </c>
      <c r="D19" s="12">
        <v>111</v>
      </c>
      <c r="E19" s="13">
        <v>2.2334004024144868E-2</v>
      </c>
      <c r="F19" s="12">
        <v>131</v>
      </c>
      <c r="G19" s="13">
        <v>2.7795459367706343E-2</v>
      </c>
      <c r="H19" s="14">
        <v>-0.15267175572519087</v>
      </c>
      <c r="I19" s="12">
        <v>159</v>
      </c>
      <c r="J19" s="14">
        <v>-0.30188679245283023</v>
      </c>
      <c r="K19" s="12">
        <v>1456</v>
      </c>
      <c r="L19" s="13">
        <v>3.4794245567079288E-2</v>
      </c>
      <c r="M19" s="12">
        <v>1832</v>
      </c>
      <c r="N19" s="13">
        <v>4.4676388821148126E-2</v>
      </c>
      <c r="O19" s="14">
        <v>-0.20524017467248912</v>
      </c>
    </row>
    <row r="20" spans="2:23" ht="14.45" customHeight="1" thickBot="1">
      <c r="B20" s="15">
        <v>10</v>
      </c>
      <c r="C20" s="16" t="s">
        <v>14</v>
      </c>
      <c r="D20" s="17">
        <v>106</v>
      </c>
      <c r="E20" s="18">
        <v>2.1327967806841045E-2</v>
      </c>
      <c r="F20" s="17">
        <v>92</v>
      </c>
      <c r="G20" s="18">
        <v>1.9520475281137279E-2</v>
      </c>
      <c r="H20" s="19">
        <v>0.15217391304347827</v>
      </c>
      <c r="I20" s="17">
        <v>124</v>
      </c>
      <c r="J20" s="19">
        <v>-0.14516129032258063</v>
      </c>
      <c r="K20" s="17">
        <v>1206</v>
      </c>
      <c r="L20" s="18">
        <v>2.8819958896907708E-2</v>
      </c>
      <c r="M20" s="17">
        <v>1019</v>
      </c>
      <c r="N20" s="18">
        <v>2.485002194800761E-2</v>
      </c>
      <c r="O20" s="19">
        <v>0.18351324828263005</v>
      </c>
    </row>
    <row r="21" spans="2:23" ht="14.45" customHeight="1" thickBot="1">
      <c r="B21" s="10">
        <v>11</v>
      </c>
      <c r="C21" s="11" t="s">
        <v>4</v>
      </c>
      <c r="D21" s="12">
        <v>51</v>
      </c>
      <c r="E21" s="13">
        <v>1.0261569416498993E-2</v>
      </c>
      <c r="F21" s="12">
        <v>45</v>
      </c>
      <c r="G21" s="13">
        <v>9.5480585614258432E-3</v>
      </c>
      <c r="H21" s="14">
        <v>0.1333333333333333</v>
      </c>
      <c r="I21" s="12">
        <v>62</v>
      </c>
      <c r="J21" s="14">
        <v>-0.17741935483870963</v>
      </c>
      <c r="K21" s="12">
        <v>524</v>
      </c>
      <c r="L21" s="13">
        <v>1.2522104860679634E-2</v>
      </c>
      <c r="M21" s="12">
        <v>399</v>
      </c>
      <c r="N21" s="13">
        <v>9.7302833731649028E-3</v>
      </c>
      <c r="O21" s="14">
        <v>0.31328320802005005</v>
      </c>
    </row>
    <row r="22" spans="2:23" ht="14.45" customHeight="1" thickBot="1">
      <c r="B22" s="15">
        <v>12</v>
      </c>
      <c r="C22" s="16" t="s">
        <v>64</v>
      </c>
      <c r="D22" s="17">
        <v>29</v>
      </c>
      <c r="E22" s="18">
        <v>5.8350100603621734E-3</v>
      </c>
      <c r="F22" s="17">
        <v>18</v>
      </c>
      <c r="G22" s="18">
        <v>3.8192234245703373E-3</v>
      </c>
      <c r="H22" s="19">
        <v>0.61111111111111116</v>
      </c>
      <c r="I22" s="17">
        <v>43</v>
      </c>
      <c r="J22" s="19">
        <v>-0.32558139534883723</v>
      </c>
      <c r="K22" s="17">
        <v>319</v>
      </c>
      <c r="L22" s="18">
        <v>7.623189791138938E-3</v>
      </c>
      <c r="M22" s="17">
        <v>296</v>
      </c>
      <c r="N22" s="18">
        <v>7.218455835731356E-3</v>
      </c>
      <c r="O22" s="19">
        <v>7.7702702702702631E-2</v>
      </c>
    </row>
    <row r="23" spans="2:23" ht="14.45" customHeight="1" thickBot="1">
      <c r="B23" s="10">
        <v>13</v>
      </c>
      <c r="C23" s="11" t="s">
        <v>71</v>
      </c>
      <c r="D23" s="12">
        <v>52</v>
      </c>
      <c r="E23" s="13">
        <v>1.0462776659959759E-2</v>
      </c>
      <c r="F23" s="12">
        <v>53</v>
      </c>
      <c r="G23" s="13">
        <v>1.1245491194568216E-2</v>
      </c>
      <c r="H23" s="14">
        <v>-1.8867924528301883E-2</v>
      </c>
      <c r="I23" s="12">
        <v>52</v>
      </c>
      <c r="J23" s="14">
        <v>0</v>
      </c>
      <c r="K23" s="12">
        <v>272</v>
      </c>
      <c r="L23" s="13">
        <v>6.5000238971466805E-3</v>
      </c>
      <c r="M23" s="12">
        <v>207</v>
      </c>
      <c r="N23" s="13">
        <v>5.0480417499878067E-3</v>
      </c>
      <c r="O23" s="14">
        <v>0.31400966183574885</v>
      </c>
    </row>
    <row r="24" spans="2:23" ht="14.45" customHeight="1" thickBot="1">
      <c r="B24" s="15">
        <v>14</v>
      </c>
      <c r="C24" s="16" t="s">
        <v>77</v>
      </c>
      <c r="D24" s="17">
        <v>64</v>
      </c>
      <c r="E24" s="18">
        <v>1.2877263581488933E-2</v>
      </c>
      <c r="F24" s="17">
        <v>16</v>
      </c>
      <c r="G24" s="18">
        <v>3.3948652662847442E-3</v>
      </c>
      <c r="H24" s="19">
        <v>3</v>
      </c>
      <c r="I24" s="17">
        <v>24</v>
      </c>
      <c r="J24" s="19">
        <v>1.6666666666666665</v>
      </c>
      <c r="K24" s="17">
        <v>200</v>
      </c>
      <c r="L24" s="18">
        <v>4.7794293361372656E-3</v>
      </c>
      <c r="M24" s="17">
        <v>35</v>
      </c>
      <c r="N24" s="18">
        <v>8.5353362922499152E-4</v>
      </c>
      <c r="O24" s="19">
        <v>4.7142857142857144</v>
      </c>
    </row>
    <row r="25" spans="2:23" ht="15" thickBot="1">
      <c r="B25" s="10">
        <v>15</v>
      </c>
      <c r="C25" s="11" t="s">
        <v>76</v>
      </c>
      <c r="D25" s="12">
        <v>35</v>
      </c>
      <c r="E25" s="13">
        <v>7.0422535211267607E-3</v>
      </c>
      <c r="F25" s="12">
        <v>12</v>
      </c>
      <c r="G25" s="13">
        <v>2.546148949713558E-3</v>
      </c>
      <c r="H25" s="14">
        <v>1.9166666666666665</v>
      </c>
      <c r="I25" s="12">
        <v>32</v>
      </c>
      <c r="J25" s="14">
        <v>9.375E-2</v>
      </c>
      <c r="K25" s="12">
        <v>174</v>
      </c>
      <c r="L25" s="13">
        <v>4.1581035224394205E-3</v>
      </c>
      <c r="M25" s="12">
        <v>82</v>
      </c>
      <c r="N25" s="13">
        <v>1.9997073598985514E-3</v>
      </c>
      <c r="O25" s="14">
        <v>1.1219512195121952</v>
      </c>
    </row>
    <row r="26" spans="2:23" ht="15" thickBot="1">
      <c r="B26" s="99" t="s">
        <v>42</v>
      </c>
      <c r="C26" s="100"/>
      <c r="D26" s="21">
        <f>SUM(D11:D25)</f>
        <v>4880</v>
      </c>
      <c r="E26" s="22">
        <f>D26/D28</f>
        <v>0.98189134808853118</v>
      </c>
      <c r="F26" s="21">
        <f>SUM(F11:F25)</f>
        <v>4541</v>
      </c>
      <c r="G26" s="22">
        <f>F26/F28</f>
        <v>0.96350519838743898</v>
      </c>
      <c r="H26" s="23">
        <f>D26/F26-1</f>
        <v>7.4653160096894933E-2</v>
      </c>
      <c r="I26" s="21">
        <f>SUM(I11:I25)</f>
        <v>5193</v>
      </c>
      <c r="J26" s="22">
        <f>D26/I26-1</f>
        <v>-6.0273445022145156E-2</v>
      </c>
      <c r="K26" s="21">
        <f>SUM(K11:K25)</f>
        <v>40928</v>
      </c>
      <c r="L26" s="22">
        <f>K26/K28</f>
        <v>0.97806241934713001</v>
      </c>
      <c r="M26" s="21">
        <f>SUM(M11:M25)</f>
        <v>39468</v>
      </c>
      <c r="N26" s="22">
        <f>M26/M28</f>
        <v>0.96249329366434178</v>
      </c>
      <c r="O26" s="23">
        <f>K26/M26-1</f>
        <v>3.6991993513732613E-2</v>
      </c>
    </row>
    <row r="27" spans="2:23" ht="15" thickBot="1">
      <c r="B27" s="99" t="s">
        <v>28</v>
      </c>
      <c r="C27" s="100"/>
      <c r="D27" s="21">
        <f>D28-SUM(D11:D25)</f>
        <v>90</v>
      </c>
      <c r="E27" s="22">
        <f>D27/D28</f>
        <v>1.8108651911468814E-2</v>
      </c>
      <c r="F27" s="21">
        <f>F28-SUM(F11:F25)</f>
        <v>172</v>
      </c>
      <c r="G27" s="22">
        <f>F27/F28</f>
        <v>3.6494801612561002E-2</v>
      </c>
      <c r="H27" s="23">
        <f>D27/F27-1</f>
        <v>-0.47674418604651159</v>
      </c>
      <c r="I27" s="21">
        <f>I28-SUM(I11:I25)</f>
        <v>141</v>
      </c>
      <c r="J27" s="22">
        <f>D27/I27-1</f>
        <v>-0.36170212765957444</v>
      </c>
      <c r="K27" s="21">
        <f>K28-SUM(K11:K25)</f>
        <v>918</v>
      </c>
      <c r="L27" s="22">
        <f>K27/K28</f>
        <v>2.1937580652870048E-2</v>
      </c>
      <c r="M27" s="21">
        <f>M28-SUM(M11:M25)</f>
        <v>1538</v>
      </c>
      <c r="N27" s="22">
        <f>M27/M28</f>
        <v>3.7506706335658196E-2</v>
      </c>
      <c r="O27" s="23">
        <f>K27/M27-1</f>
        <v>-0.4031209362808843</v>
      </c>
    </row>
    <row r="28" spans="2:23" ht="15" thickBot="1">
      <c r="B28" s="97" t="s">
        <v>29</v>
      </c>
      <c r="C28" s="98"/>
      <c r="D28" s="24">
        <v>4970</v>
      </c>
      <c r="E28" s="25">
        <v>1</v>
      </c>
      <c r="F28" s="24">
        <v>4713</v>
      </c>
      <c r="G28" s="25">
        <v>1.0000000000000004</v>
      </c>
      <c r="H28" s="26">
        <v>5.4530023339698808E-2</v>
      </c>
      <c r="I28" s="24">
        <v>5334</v>
      </c>
      <c r="J28" s="26">
        <v>-6.8241469816272993E-2</v>
      </c>
      <c r="K28" s="24">
        <v>41846</v>
      </c>
      <c r="L28" s="25">
        <v>1</v>
      </c>
      <c r="M28" s="24">
        <v>41006</v>
      </c>
      <c r="N28" s="25">
        <v>1.0000000000000004</v>
      </c>
      <c r="O28" s="26">
        <v>2.0484807101399882E-2</v>
      </c>
    </row>
    <row r="29" spans="2:23">
      <c r="B29" s="1" t="s">
        <v>60</v>
      </c>
      <c r="C29" s="27"/>
    </row>
    <row r="30" spans="2:23">
      <c r="B30" s="28" t="s">
        <v>61</v>
      </c>
    </row>
    <row r="31" spans="2:23">
      <c r="B31" s="29"/>
    </row>
    <row r="32" spans="2:23" ht="15" customHeight="1">
      <c r="B32" s="89" t="s">
        <v>87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27"/>
      <c r="P32" s="89" t="s">
        <v>78</v>
      </c>
      <c r="Q32" s="89"/>
      <c r="R32" s="89"/>
      <c r="S32" s="89"/>
      <c r="T32" s="89"/>
      <c r="U32" s="89"/>
      <c r="V32" s="89"/>
      <c r="W32" s="89"/>
    </row>
    <row r="33" spans="2:23" ht="15" customHeight="1">
      <c r="B33" s="96" t="s">
        <v>88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27"/>
      <c r="P33" s="96" t="s">
        <v>79</v>
      </c>
      <c r="Q33" s="96"/>
      <c r="R33" s="96"/>
      <c r="S33" s="96"/>
      <c r="T33" s="96"/>
      <c r="U33" s="96"/>
      <c r="V33" s="96"/>
      <c r="W33" s="96"/>
    </row>
    <row r="34" spans="2:23" ht="15" customHeight="1" thickBot="1">
      <c r="B34" s="30"/>
      <c r="C34" s="30"/>
      <c r="D34" s="30"/>
      <c r="E34" s="30"/>
      <c r="F34" s="30"/>
      <c r="G34" s="30"/>
      <c r="H34" s="30"/>
      <c r="I34" s="30"/>
      <c r="J34" s="30"/>
      <c r="K34" s="31"/>
      <c r="L34" s="3" t="s">
        <v>31</v>
      </c>
      <c r="P34" s="30"/>
      <c r="Q34" s="30"/>
      <c r="R34" s="30"/>
      <c r="S34" s="30"/>
      <c r="T34" s="30"/>
      <c r="U34" s="30"/>
      <c r="V34" s="30"/>
      <c r="W34" s="3" t="s">
        <v>31</v>
      </c>
    </row>
    <row r="35" spans="2:23">
      <c r="B35" s="111" t="s">
        <v>0</v>
      </c>
      <c r="C35" s="113" t="s">
        <v>47</v>
      </c>
      <c r="D35" s="115" t="s">
        <v>90</v>
      </c>
      <c r="E35" s="93"/>
      <c r="F35" s="93"/>
      <c r="G35" s="93"/>
      <c r="H35" s="93"/>
      <c r="I35" s="94"/>
      <c r="J35" s="93" t="s">
        <v>85</v>
      </c>
      <c r="K35" s="93"/>
      <c r="L35" s="94"/>
      <c r="P35" s="111" t="s">
        <v>0</v>
      </c>
      <c r="Q35" s="113" t="s">
        <v>47</v>
      </c>
      <c r="R35" s="115" t="s">
        <v>96</v>
      </c>
      <c r="S35" s="93"/>
      <c r="T35" s="93"/>
      <c r="U35" s="93"/>
      <c r="V35" s="93"/>
      <c r="W35" s="94"/>
    </row>
    <row r="36" spans="2:23" ht="15" customHeight="1" thickBot="1">
      <c r="B36" s="112"/>
      <c r="C36" s="114"/>
      <c r="D36" s="116" t="s">
        <v>91</v>
      </c>
      <c r="E36" s="117"/>
      <c r="F36" s="117"/>
      <c r="G36" s="117"/>
      <c r="H36" s="117"/>
      <c r="I36" s="118"/>
      <c r="J36" s="117" t="s">
        <v>86</v>
      </c>
      <c r="K36" s="117"/>
      <c r="L36" s="118"/>
      <c r="P36" s="112"/>
      <c r="Q36" s="114"/>
      <c r="R36" s="116" t="s">
        <v>95</v>
      </c>
      <c r="S36" s="117"/>
      <c r="T36" s="117"/>
      <c r="U36" s="117"/>
      <c r="V36" s="117"/>
      <c r="W36" s="118"/>
    </row>
    <row r="37" spans="2:23" ht="15" customHeight="1">
      <c r="B37" s="112"/>
      <c r="C37" s="114"/>
      <c r="D37" s="85">
        <v>2023</v>
      </c>
      <c r="E37" s="86"/>
      <c r="F37" s="85">
        <v>2022</v>
      </c>
      <c r="G37" s="86"/>
      <c r="H37" s="101" t="s">
        <v>21</v>
      </c>
      <c r="I37" s="101" t="s">
        <v>48</v>
      </c>
      <c r="J37" s="101">
        <v>2023</v>
      </c>
      <c r="K37" s="101" t="s">
        <v>92</v>
      </c>
      <c r="L37" s="101" t="s">
        <v>97</v>
      </c>
      <c r="P37" s="112"/>
      <c r="Q37" s="114"/>
      <c r="R37" s="85">
        <v>2023</v>
      </c>
      <c r="S37" s="86"/>
      <c r="T37" s="85">
        <v>2022</v>
      </c>
      <c r="U37" s="86"/>
      <c r="V37" s="101" t="s">
        <v>21</v>
      </c>
      <c r="W37" s="101" t="s">
        <v>66</v>
      </c>
    </row>
    <row r="38" spans="2:23" ht="14.45" customHeight="1" thickBot="1">
      <c r="B38" s="103" t="s">
        <v>22</v>
      </c>
      <c r="C38" s="105" t="s">
        <v>47</v>
      </c>
      <c r="D38" s="87"/>
      <c r="E38" s="88"/>
      <c r="F38" s="87"/>
      <c r="G38" s="88"/>
      <c r="H38" s="102"/>
      <c r="I38" s="102"/>
      <c r="J38" s="102"/>
      <c r="K38" s="102"/>
      <c r="L38" s="102"/>
      <c r="P38" s="103" t="s">
        <v>22</v>
      </c>
      <c r="Q38" s="105" t="s">
        <v>47</v>
      </c>
      <c r="R38" s="87"/>
      <c r="S38" s="88"/>
      <c r="T38" s="87"/>
      <c r="U38" s="88"/>
      <c r="V38" s="102"/>
      <c r="W38" s="102"/>
    </row>
    <row r="39" spans="2:23" ht="15" customHeight="1">
      <c r="B39" s="103"/>
      <c r="C39" s="105"/>
      <c r="D39" s="4" t="s">
        <v>24</v>
      </c>
      <c r="E39" s="5" t="s">
        <v>2</v>
      </c>
      <c r="F39" s="4" t="s">
        <v>24</v>
      </c>
      <c r="G39" s="5" t="s">
        <v>2</v>
      </c>
      <c r="H39" s="107" t="s">
        <v>25</v>
      </c>
      <c r="I39" s="107" t="s">
        <v>49</v>
      </c>
      <c r="J39" s="107" t="s">
        <v>24</v>
      </c>
      <c r="K39" s="107" t="s">
        <v>93</v>
      </c>
      <c r="L39" s="107" t="s">
        <v>98</v>
      </c>
      <c r="P39" s="103"/>
      <c r="Q39" s="105"/>
      <c r="R39" s="4" t="s">
        <v>24</v>
      </c>
      <c r="S39" s="5" t="s">
        <v>2</v>
      </c>
      <c r="T39" s="4" t="s">
        <v>24</v>
      </c>
      <c r="U39" s="5" t="s">
        <v>2</v>
      </c>
      <c r="V39" s="107" t="s">
        <v>25</v>
      </c>
      <c r="W39" s="107" t="s">
        <v>67</v>
      </c>
    </row>
    <row r="40" spans="2:23" ht="14.25" customHeight="1" thickBot="1">
      <c r="B40" s="104"/>
      <c r="C40" s="106"/>
      <c r="D40" s="7" t="s">
        <v>26</v>
      </c>
      <c r="E40" s="8" t="s">
        <v>27</v>
      </c>
      <c r="F40" s="7" t="s">
        <v>26</v>
      </c>
      <c r="G40" s="8" t="s">
        <v>27</v>
      </c>
      <c r="H40" s="108"/>
      <c r="I40" s="108"/>
      <c r="J40" s="108" t="s">
        <v>26</v>
      </c>
      <c r="K40" s="108"/>
      <c r="L40" s="108"/>
      <c r="P40" s="104"/>
      <c r="Q40" s="106"/>
      <c r="R40" s="7" t="s">
        <v>26</v>
      </c>
      <c r="S40" s="8" t="s">
        <v>27</v>
      </c>
      <c r="T40" s="7" t="s">
        <v>26</v>
      </c>
      <c r="U40" s="8" t="s">
        <v>27</v>
      </c>
      <c r="V40" s="108"/>
      <c r="W40" s="108"/>
    </row>
    <row r="41" spans="2:23" ht="15" thickBot="1">
      <c r="B41" s="10">
        <v>1</v>
      </c>
      <c r="C41" s="11" t="s">
        <v>50</v>
      </c>
      <c r="D41" s="12">
        <v>647</v>
      </c>
      <c r="E41" s="13">
        <v>0.1301810865191147</v>
      </c>
      <c r="F41" s="12">
        <v>486</v>
      </c>
      <c r="G41" s="13">
        <v>0.10311903246339911</v>
      </c>
      <c r="H41" s="14">
        <v>0.33127572016460904</v>
      </c>
      <c r="I41" s="32">
        <v>1</v>
      </c>
      <c r="J41" s="12">
        <v>732</v>
      </c>
      <c r="K41" s="14">
        <v>-0.11612021857923494</v>
      </c>
      <c r="L41" s="32">
        <v>0</v>
      </c>
      <c r="P41" s="10">
        <v>1</v>
      </c>
      <c r="Q41" s="11" t="s">
        <v>50</v>
      </c>
      <c r="R41" s="12">
        <v>6737</v>
      </c>
      <c r="S41" s="13">
        <v>0.16099507718778377</v>
      </c>
      <c r="T41" s="12">
        <v>7076</v>
      </c>
      <c r="U41" s="13">
        <v>0.17256011315417255</v>
      </c>
      <c r="V41" s="14">
        <v>-4.7908422837761422E-2</v>
      </c>
      <c r="W41" s="32">
        <v>0</v>
      </c>
    </row>
    <row r="42" spans="2:23" ht="15" thickBot="1">
      <c r="B42" s="15">
        <v>2</v>
      </c>
      <c r="C42" s="16" t="s">
        <v>59</v>
      </c>
      <c r="D42" s="17">
        <v>479</v>
      </c>
      <c r="E42" s="18">
        <v>9.6378269617706236E-2</v>
      </c>
      <c r="F42" s="17">
        <v>125</v>
      </c>
      <c r="G42" s="18">
        <v>2.6522384892849565E-2</v>
      </c>
      <c r="H42" s="19">
        <v>2.8319999999999999</v>
      </c>
      <c r="I42" s="33">
        <v>9</v>
      </c>
      <c r="J42" s="17">
        <v>298</v>
      </c>
      <c r="K42" s="19">
        <v>0.60738255033557054</v>
      </c>
      <c r="L42" s="33">
        <v>3</v>
      </c>
      <c r="P42" s="15">
        <v>2</v>
      </c>
      <c r="Q42" s="16" t="s">
        <v>51</v>
      </c>
      <c r="R42" s="17">
        <v>3434</v>
      </c>
      <c r="S42" s="18">
        <v>8.206280170147684E-2</v>
      </c>
      <c r="T42" s="17">
        <v>4693</v>
      </c>
      <c r="U42" s="18">
        <v>0.114446666341511</v>
      </c>
      <c r="V42" s="19">
        <v>-0.26827189431067544</v>
      </c>
      <c r="W42" s="33">
        <v>0</v>
      </c>
    </row>
    <row r="43" spans="2:23" ht="15" thickBot="1">
      <c r="B43" s="10">
        <v>3</v>
      </c>
      <c r="C43" s="11" t="s">
        <v>51</v>
      </c>
      <c r="D43" s="12">
        <v>417</v>
      </c>
      <c r="E43" s="13">
        <v>8.390342052313883E-2</v>
      </c>
      <c r="F43" s="12">
        <v>489</v>
      </c>
      <c r="G43" s="13">
        <v>0.1037555697008275</v>
      </c>
      <c r="H43" s="14">
        <v>-0.14723926380368102</v>
      </c>
      <c r="I43" s="32">
        <v>-2</v>
      </c>
      <c r="J43" s="12">
        <v>388</v>
      </c>
      <c r="K43" s="14">
        <v>7.474226804123707E-2</v>
      </c>
      <c r="L43" s="32">
        <v>1</v>
      </c>
      <c r="P43" s="10">
        <v>3</v>
      </c>
      <c r="Q43" s="11" t="s">
        <v>68</v>
      </c>
      <c r="R43" s="12">
        <v>3328</v>
      </c>
      <c r="S43" s="13">
        <v>7.9529704153324096E-2</v>
      </c>
      <c r="T43" s="12">
        <v>1469</v>
      </c>
      <c r="U43" s="13">
        <v>3.5824025752328931E-2</v>
      </c>
      <c r="V43" s="14">
        <v>1.2654867256637168</v>
      </c>
      <c r="W43" s="32">
        <v>4</v>
      </c>
    </row>
    <row r="44" spans="2:23" ht="15" thickBot="1">
      <c r="B44" s="15">
        <v>4</v>
      </c>
      <c r="C44" s="16" t="s">
        <v>52</v>
      </c>
      <c r="D44" s="17">
        <v>383</v>
      </c>
      <c r="E44" s="18">
        <v>7.7062374245472839E-2</v>
      </c>
      <c r="F44" s="17">
        <v>351</v>
      </c>
      <c r="G44" s="18">
        <v>7.4474856779121579E-2</v>
      </c>
      <c r="H44" s="19">
        <v>9.1168091168091214E-2</v>
      </c>
      <c r="I44" s="33">
        <v>0</v>
      </c>
      <c r="J44" s="17">
        <v>551</v>
      </c>
      <c r="K44" s="19">
        <v>-0.3049001814882033</v>
      </c>
      <c r="L44" s="33">
        <v>-2</v>
      </c>
      <c r="P44" s="15">
        <v>4</v>
      </c>
      <c r="Q44" s="16" t="s">
        <v>52</v>
      </c>
      <c r="R44" s="17">
        <v>2934</v>
      </c>
      <c r="S44" s="18">
        <v>7.0114228361133679E-2</v>
      </c>
      <c r="T44" s="17">
        <v>2521</v>
      </c>
      <c r="U44" s="18">
        <v>6.1478807979320101E-2</v>
      </c>
      <c r="V44" s="19">
        <v>0.16382387941293142</v>
      </c>
      <c r="W44" s="33">
        <v>0</v>
      </c>
    </row>
    <row r="45" spans="2:23" ht="15" thickBot="1">
      <c r="B45" s="10">
        <v>5</v>
      </c>
      <c r="C45" s="11" t="s">
        <v>68</v>
      </c>
      <c r="D45" s="12">
        <v>360</v>
      </c>
      <c r="E45" s="13">
        <v>7.2434607645875254E-2</v>
      </c>
      <c r="F45" s="12">
        <v>254</v>
      </c>
      <c r="G45" s="13">
        <v>5.3893486102270315E-2</v>
      </c>
      <c r="H45" s="14">
        <v>0.41732283464566922</v>
      </c>
      <c r="I45" s="32">
        <v>0</v>
      </c>
      <c r="J45" s="12">
        <v>483</v>
      </c>
      <c r="K45" s="14">
        <v>-0.25465838509316774</v>
      </c>
      <c r="L45" s="32">
        <v>-2</v>
      </c>
      <c r="P45" s="10">
        <v>5</v>
      </c>
      <c r="Q45" s="11" t="s">
        <v>56</v>
      </c>
      <c r="R45" s="12">
        <v>2756</v>
      </c>
      <c r="S45" s="13">
        <v>6.586053625197151E-2</v>
      </c>
      <c r="T45" s="12">
        <v>2786</v>
      </c>
      <c r="U45" s="13">
        <v>6.7941276886309326E-2</v>
      </c>
      <c r="V45" s="14">
        <v>-1.0768126346015761E-2</v>
      </c>
      <c r="W45" s="32">
        <v>-2</v>
      </c>
    </row>
    <row r="46" spans="2:23" ht="15" thickBot="1">
      <c r="B46" s="15">
        <v>6</v>
      </c>
      <c r="C46" s="16" t="s">
        <v>56</v>
      </c>
      <c r="D46" s="17">
        <v>297</v>
      </c>
      <c r="E46" s="18">
        <v>5.9758551307847081E-2</v>
      </c>
      <c r="F46" s="17">
        <v>416</v>
      </c>
      <c r="G46" s="18">
        <v>8.8266496923403354E-2</v>
      </c>
      <c r="H46" s="19">
        <v>-0.28605769230769229</v>
      </c>
      <c r="I46" s="33">
        <v>-3</v>
      </c>
      <c r="J46" s="17">
        <v>283</v>
      </c>
      <c r="K46" s="19">
        <v>4.9469964664310861E-2</v>
      </c>
      <c r="L46" s="33">
        <v>0</v>
      </c>
      <c r="P46" s="15">
        <v>6</v>
      </c>
      <c r="Q46" s="16" t="s">
        <v>59</v>
      </c>
      <c r="R46" s="17">
        <v>2530</v>
      </c>
      <c r="S46" s="18">
        <v>6.0459781102136408E-2</v>
      </c>
      <c r="T46" s="17">
        <v>1250</v>
      </c>
      <c r="U46" s="18">
        <v>3.0483343900892551E-2</v>
      </c>
      <c r="V46" s="19">
        <v>1.024</v>
      </c>
      <c r="W46" s="33">
        <v>2</v>
      </c>
    </row>
    <row r="47" spans="2:23" ht="15" thickBot="1">
      <c r="B47" s="10">
        <v>7</v>
      </c>
      <c r="C47" s="11" t="s">
        <v>70</v>
      </c>
      <c r="D47" s="12">
        <v>241</v>
      </c>
      <c r="E47" s="13">
        <v>4.8490945674044265E-2</v>
      </c>
      <c r="F47" s="12">
        <v>195</v>
      </c>
      <c r="G47" s="13">
        <v>4.1374920432845325E-2</v>
      </c>
      <c r="H47" s="14">
        <v>0.23589743589743595</v>
      </c>
      <c r="I47" s="32">
        <v>2</v>
      </c>
      <c r="J47" s="12">
        <v>256</v>
      </c>
      <c r="K47" s="14">
        <v>-5.859375E-2</v>
      </c>
      <c r="L47" s="32">
        <v>0</v>
      </c>
      <c r="P47" s="10">
        <v>7</v>
      </c>
      <c r="Q47" s="11" t="s">
        <v>70</v>
      </c>
      <c r="R47" s="12">
        <v>1546</v>
      </c>
      <c r="S47" s="13">
        <v>3.6944988768341062E-2</v>
      </c>
      <c r="T47" s="12">
        <v>1179</v>
      </c>
      <c r="U47" s="13">
        <v>2.8751889967321854E-2</v>
      </c>
      <c r="V47" s="14">
        <v>0.31128074639525027</v>
      </c>
      <c r="W47" s="32">
        <v>2</v>
      </c>
    </row>
    <row r="48" spans="2:23" ht="15" thickBot="1">
      <c r="B48" s="15">
        <v>8</v>
      </c>
      <c r="C48" s="16" t="s">
        <v>89</v>
      </c>
      <c r="D48" s="17">
        <v>220</v>
      </c>
      <c r="E48" s="18">
        <v>4.4265593561368208E-2</v>
      </c>
      <c r="F48" s="17">
        <v>20</v>
      </c>
      <c r="G48" s="18">
        <v>4.2435815828559308E-3</v>
      </c>
      <c r="H48" s="19">
        <v>10</v>
      </c>
      <c r="I48" s="33">
        <v>25</v>
      </c>
      <c r="J48" s="17">
        <v>181</v>
      </c>
      <c r="K48" s="19">
        <v>0.21546961325966851</v>
      </c>
      <c r="L48" s="33">
        <v>1</v>
      </c>
      <c r="P48" s="15">
        <v>8</v>
      </c>
      <c r="Q48" s="16" t="s">
        <v>69</v>
      </c>
      <c r="R48" s="17">
        <v>1213</v>
      </c>
      <c r="S48" s="18">
        <v>2.8987238923672512E-2</v>
      </c>
      <c r="T48" s="17">
        <v>1535</v>
      </c>
      <c r="U48" s="18">
        <v>3.7433546310296051E-2</v>
      </c>
      <c r="V48" s="19">
        <v>-0.209771986970684</v>
      </c>
      <c r="W48" s="33">
        <v>-3</v>
      </c>
    </row>
    <row r="49" spans="2:23" ht="15" thickBot="1">
      <c r="B49" s="10">
        <v>9</v>
      </c>
      <c r="C49" s="11" t="s">
        <v>99</v>
      </c>
      <c r="D49" s="12">
        <v>159</v>
      </c>
      <c r="E49" s="13">
        <v>3.1991951710261569E-2</v>
      </c>
      <c r="F49" s="12">
        <v>96</v>
      </c>
      <c r="G49" s="13">
        <v>2.0369191597708464E-2</v>
      </c>
      <c r="H49" s="14">
        <v>0.65625</v>
      </c>
      <c r="I49" s="32">
        <v>4</v>
      </c>
      <c r="J49" s="12">
        <v>88</v>
      </c>
      <c r="K49" s="14">
        <v>0.80681818181818188</v>
      </c>
      <c r="L49" s="32">
        <v>5</v>
      </c>
      <c r="P49" s="10">
        <v>9</v>
      </c>
      <c r="Q49" s="11" t="s">
        <v>73</v>
      </c>
      <c r="R49" s="12">
        <v>1122</v>
      </c>
      <c r="S49" s="13">
        <v>2.6812598575730057E-2</v>
      </c>
      <c r="T49" s="12">
        <v>924</v>
      </c>
      <c r="U49" s="13">
        <v>2.2533287811539775E-2</v>
      </c>
      <c r="V49" s="14">
        <v>0.21428571428571419</v>
      </c>
      <c r="W49" s="32">
        <v>6</v>
      </c>
    </row>
    <row r="50" spans="2:23" ht="15" thickBot="1">
      <c r="B50" s="15">
        <v>10</v>
      </c>
      <c r="C50" s="16" t="s">
        <v>69</v>
      </c>
      <c r="D50" s="17">
        <v>138</v>
      </c>
      <c r="E50" s="18">
        <v>2.7766599597585512E-2</v>
      </c>
      <c r="F50" s="17">
        <v>207</v>
      </c>
      <c r="G50" s="18">
        <v>4.392106938255888E-2</v>
      </c>
      <c r="H50" s="19">
        <v>-0.33333333333333337</v>
      </c>
      <c r="I50" s="33">
        <v>-3</v>
      </c>
      <c r="J50" s="17">
        <v>184</v>
      </c>
      <c r="K50" s="19">
        <v>-0.25</v>
      </c>
      <c r="L50" s="33">
        <v>-2</v>
      </c>
      <c r="P50" s="15">
        <v>10</v>
      </c>
      <c r="Q50" s="16" t="s">
        <v>81</v>
      </c>
      <c r="R50" s="17">
        <v>1100</v>
      </c>
      <c r="S50" s="18">
        <v>2.6286861348754957E-2</v>
      </c>
      <c r="T50" s="17">
        <v>1493</v>
      </c>
      <c r="U50" s="18">
        <v>3.6409305955226068E-2</v>
      </c>
      <c r="V50" s="19">
        <v>-0.26322839919624919</v>
      </c>
      <c r="W50" s="33">
        <v>-4</v>
      </c>
    </row>
    <row r="51" spans="2:23" ht="15" thickBot="1">
      <c r="B51" s="99" t="s">
        <v>53</v>
      </c>
      <c r="C51" s="100"/>
      <c r="D51" s="21">
        <f>SUM(D41:D50)</f>
        <v>3341</v>
      </c>
      <c r="E51" s="22">
        <f>D51/D53</f>
        <v>0.67223340040241453</v>
      </c>
      <c r="F51" s="21">
        <f>SUM(F41:F50)</f>
        <v>2639</v>
      </c>
      <c r="G51" s="22">
        <f>F51/F53</f>
        <v>0.55994058985784001</v>
      </c>
      <c r="H51" s="23">
        <f>D51/F51-1</f>
        <v>0.26600985221674867</v>
      </c>
      <c r="I51" s="34"/>
      <c r="J51" s="21">
        <f>SUM(J41:J50)</f>
        <v>3444</v>
      </c>
      <c r="K51" s="22">
        <f>D51/J51-1</f>
        <v>-2.9907084785133597E-2</v>
      </c>
      <c r="L51" s="21"/>
      <c r="P51" s="99" t="s">
        <v>53</v>
      </c>
      <c r="Q51" s="100"/>
      <c r="R51" s="21">
        <f>SUM(R41:R50)</f>
        <v>26700</v>
      </c>
      <c r="S51" s="22">
        <f>R51/R53</f>
        <v>0.6380538163743249</v>
      </c>
      <c r="T51" s="21">
        <f>SUM(T41:T50)</f>
        <v>24926</v>
      </c>
      <c r="U51" s="22">
        <f>T51/T53</f>
        <v>0.60786226405891819</v>
      </c>
      <c r="V51" s="23">
        <f>R51/T51-1</f>
        <v>7.1170665168899916E-2</v>
      </c>
      <c r="W51" s="34"/>
    </row>
    <row r="52" spans="2:23" ht="15" thickBot="1">
      <c r="B52" s="99" t="s">
        <v>28</v>
      </c>
      <c r="C52" s="100"/>
      <c r="D52" s="21">
        <f>D53-D51</f>
        <v>1629</v>
      </c>
      <c r="E52" s="22">
        <f>D52/D53</f>
        <v>0.32776659959758553</v>
      </c>
      <c r="F52" s="21">
        <f>F53-F51</f>
        <v>2074</v>
      </c>
      <c r="G52" s="22">
        <f>F52/F53</f>
        <v>0.44005941014215999</v>
      </c>
      <c r="H52" s="23">
        <f>D52/F52-1</f>
        <v>-0.21456123432979746</v>
      </c>
      <c r="I52" s="35"/>
      <c r="J52" s="21">
        <f>J53-SUM(J41:J50)</f>
        <v>1890</v>
      </c>
      <c r="K52" s="23">
        <f>D52/J52-1</f>
        <v>-0.13809523809523805</v>
      </c>
      <c r="L52" s="36"/>
      <c r="P52" s="99" t="s">
        <v>28</v>
      </c>
      <c r="Q52" s="100"/>
      <c r="R52" s="21">
        <f>R53-R51</f>
        <v>15146</v>
      </c>
      <c r="S52" s="22">
        <f>R52/R53</f>
        <v>0.3619461836256751</v>
      </c>
      <c r="T52" s="21">
        <f>T53-T51</f>
        <v>16080</v>
      </c>
      <c r="U52" s="22">
        <f>T52/T53</f>
        <v>0.39213773594108181</v>
      </c>
      <c r="V52" s="23">
        <f>R52/T52-1</f>
        <v>-5.8084577114427827E-2</v>
      </c>
      <c r="W52" s="35"/>
    </row>
    <row r="53" spans="2:23" ht="15" thickBot="1">
      <c r="B53" s="97" t="s">
        <v>54</v>
      </c>
      <c r="C53" s="98"/>
      <c r="D53" s="24">
        <v>4970</v>
      </c>
      <c r="E53" s="25">
        <v>1</v>
      </c>
      <c r="F53" s="24">
        <v>4713</v>
      </c>
      <c r="G53" s="25">
        <v>1</v>
      </c>
      <c r="H53" s="26">
        <v>5.4530023339698808E-2</v>
      </c>
      <c r="I53" s="37"/>
      <c r="J53" s="24">
        <v>5334</v>
      </c>
      <c r="K53" s="26">
        <v>-6.8241469816272993E-2</v>
      </c>
      <c r="L53" s="24"/>
      <c r="P53" s="97" t="s">
        <v>54</v>
      </c>
      <c r="Q53" s="98"/>
      <c r="R53" s="24">
        <v>41846</v>
      </c>
      <c r="S53" s="25">
        <v>1</v>
      </c>
      <c r="T53" s="24">
        <v>41006</v>
      </c>
      <c r="U53" s="25">
        <v>1</v>
      </c>
      <c r="V53" s="26">
        <v>2.0484807101399882E-2</v>
      </c>
      <c r="W53" s="37"/>
    </row>
    <row r="54" spans="2:23">
      <c r="B54" s="38" t="s">
        <v>60</v>
      </c>
      <c r="P54" s="38" t="s">
        <v>60</v>
      </c>
    </row>
    <row r="55" spans="2:23">
      <c r="B55" s="39" t="s">
        <v>61</v>
      </c>
      <c r="P55" s="39" t="s">
        <v>61</v>
      </c>
    </row>
    <row r="63" spans="2:23" ht="15" customHeight="1"/>
    <row r="65" ht="15" customHeight="1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J39:J40"/>
    <mergeCell ref="K39:K40"/>
    <mergeCell ref="L39:L40"/>
  </mergeCells>
  <conditionalFormatting sqref="D41:H50">
    <cfRule type="cellIs" dxfId="17" priority="12" operator="equal">
      <formula>0</formula>
    </cfRule>
  </conditionalFormatting>
  <conditionalFormatting sqref="D11:O25">
    <cfRule type="cellIs" dxfId="16" priority="17" operator="equal">
      <formula>0</formula>
    </cfRule>
  </conditionalFormatting>
  <conditionalFormatting sqref="H11:H27 O11:O27">
    <cfRule type="cellIs" dxfId="15" priority="16" operator="lessThan">
      <formula>0</formula>
    </cfRule>
  </conditionalFormatting>
  <conditionalFormatting sqref="H41:H52">
    <cfRule type="cellIs" dxfId="14" priority="7" operator="lessThan">
      <formula>0</formula>
    </cfRule>
  </conditionalFormatting>
  <conditionalFormatting sqref="I41:I50">
    <cfRule type="cellIs" dxfId="13" priority="13" operator="lessThan">
      <formula>0</formula>
    </cfRule>
    <cfRule type="cellIs" dxfId="12" priority="14" operator="equal">
      <formula>0</formula>
    </cfRule>
    <cfRule type="cellIs" dxfId="11" priority="15" operator="greaterThan">
      <formula>0</formula>
    </cfRule>
  </conditionalFormatting>
  <conditionalFormatting sqref="J11:J25">
    <cfRule type="cellIs" dxfId="10" priority="18" operator="lessThan">
      <formula>0</formula>
    </cfRule>
  </conditionalFormatting>
  <conditionalFormatting sqref="J41:K50">
    <cfRule type="cellIs" dxfId="9" priority="11" operator="equal">
      <formula>0</formula>
    </cfRule>
  </conditionalFormatting>
  <conditionalFormatting sqref="K52">
    <cfRule type="cellIs" dxfId="8" priority="6" operator="lessThan">
      <formula>0</formula>
    </cfRule>
  </conditionalFormatting>
  <conditionalFormatting sqref="K41:L50">
    <cfRule type="cellIs" dxfId="7" priority="8" operator="lessThan">
      <formula>0</formula>
    </cfRule>
  </conditionalFormatting>
  <conditionalFormatting sqref="L41:L50">
    <cfRule type="cellIs" dxfId="6" priority="9" operator="equal">
      <formula>0</formula>
    </cfRule>
    <cfRule type="cellIs" dxfId="5" priority="10" operator="greaterThan">
      <formula>0</formula>
    </cfRule>
  </conditionalFormatting>
  <conditionalFormatting sqref="R41:V50">
    <cfRule type="cellIs" dxfId="4" priority="2" operator="equal">
      <formula>0</formula>
    </cfRule>
  </conditionalFormatting>
  <conditionalFormatting sqref="V41:V52">
    <cfRule type="cellIs" dxfId="3" priority="1" operator="lessThan">
      <formula>0</formula>
    </cfRule>
  </conditionalFormatting>
  <conditionalFormatting sqref="W41:W50">
    <cfRule type="cellIs" dxfId="2" priority="3" operator="lessThan">
      <formula>0</formula>
    </cfRule>
    <cfRule type="cellIs" dxfId="1" priority="4" operator="equal">
      <formula>0</formula>
    </cfRule>
    <cfRule type="cellIs" dxfId="0" priority="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Pawel_Orzechowski</cp:lastModifiedBy>
  <cp:lastPrinted>2012-07-06T16:37:03Z</cp:lastPrinted>
  <dcterms:created xsi:type="dcterms:W3CDTF">2011-02-21T10:08:17Z</dcterms:created>
  <dcterms:modified xsi:type="dcterms:W3CDTF">2023-09-07T14:28:47Z</dcterms:modified>
</cp:coreProperties>
</file>